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q-my.sharepoint.com/personal/lmoreau_eeq_ca/Documents/Bureau/"/>
    </mc:Choice>
  </mc:AlternateContent>
  <xr:revisionPtr revIDLastSave="0" documentId="8_{58323E9C-3C3D-4431-A06A-C7F329DACDC3}" xr6:coauthVersionLast="46" xr6:coauthVersionMax="46" xr10:uidLastSave="{00000000-0000-0000-0000-000000000000}"/>
  <bookViews>
    <workbookView xWindow="28680" yWindow="-120" windowWidth="24240" windowHeight="13140" xr2:uid="{00000000-000D-0000-FFFF-FFFF00000000}"/>
  </bookViews>
  <sheets>
    <sheet name="Introduction" sheetId="4" r:id="rId1"/>
    <sheet name="Résultats" sheetId="1" r:id="rId2"/>
    <sheet name="Annexe I" sheetId="3" r:id="rId3"/>
  </sheets>
  <definedNames>
    <definedName name="_xlnm.Print_Area" localSheetId="1">Résultats!$A$1:$M$57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1" l="1"/>
  <c r="C51" i="1" l="1"/>
  <c r="D51" i="1"/>
  <c r="E51" i="1"/>
  <c r="F51" i="1"/>
  <c r="G51" i="1"/>
  <c r="H51" i="1"/>
  <c r="I51" i="1"/>
  <c r="J51" i="1"/>
  <c r="K51" i="1"/>
  <c r="L51" i="1"/>
</calcChain>
</file>

<file path=xl/sharedStrings.xml><?xml version="1.0" encoding="utf-8"?>
<sst xmlns="http://schemas.openxmlformats.org/spreadsheetml/2006/main" count="65" uniqueCount="62">
  <si>
    <t>ID Matière</t>
  </si>
  <si>
    <t>Matière</t>
  </si>
  <si>
    <t>Journaux</t>
  </si>
  <si>
    <t>Circulaires imprimées sur papier type journal</t>
  </si>
  <si>
    <t>Revues et magazines</t>
  </si>
  <si>
    <t>Catalogues et publications</t>
  </si>
  <si>
    <t>Annuaires téléphoniques</t>
  </si>
  <si>
    <t>Papier à usage général</t>
  </si>
  <si>
    <t>Autres imprimés non contaminants</t>
  </si>
  <si>
    <t>Autres imprimés contaminants</t>
  </si>
  <si>
    <t>Carton ondulé</t>
  </si>
  <si>
    <t>Laminés de papier et carton</t>
  </si>
  <si>
    <t>Carton ciré</t>
  </si>
  <si>
    <t>Carton plat et carton pressé</t>
  </si>
  <si>
    <t>Autres emballages de papier</t>
  </si>
  <si>
    <t>Contenants à pignon</t>
  </si>
  <si>
    <t>Contenants aseptiques</t>
  </si>
  <si>
    <t>Contenants et emballages en bois</t>
  </si>
  <si>
    <t>Bouteilles de boisson consignées en plastique</t>
  </si>
  <si>
    <t>PET Bouteilles et compatibles</t>
  </si>
  <si>
    <t>PET opaque</t>
  </si>
  <si>
    <t>Autre PET</t>
  </si>
  <si>
    <t>Bouteilles HDPE</t>
  </si>
  <si>
    <t>Bouteilles, contenants et emballages # 3 (PVC)</t>
  </si>
  <si>
    <t>Autres plastiques rigides</t>
  </si>
  <si>
    <t>Contenants et emballages # 6 expansés</t>
  </si>
  <si>
    <t>Contenants et emballages # 6 non expansés</t>
  </si>
  <si>
    <t>Pellicules #2 et 4 (LDPE HDPE)</t>
  </si>
  <si>
    <t>Plastiques stratifiés</t>
  </si>
  <si>
    <t>PLA et autres plastiques dégradables</t>
  </si>
  <si>
    <t>Autres films plastiques (non emballage)</t>
  </si>
  <si>
    <t>Autres  plastiques (non visés ÉEQ)</t>
  </si>
  <si>
    <t>Canettes en aluminum consignées</t>
  </si>
  <si>
    <t>Contenants aluminium pour aliments et breuvages</t>
  </si>
  <si>
    <t>Papier aluminium et contenants</t>
  </si>
  <si>
    <t>Bombe aérosol</t>
  </si>
  <si>
    <t>Autres contenants et emballages non consignés en acier</t>
  </si>
  <si>
    <t>Autres métaux non visés ÉEQ</t>
  </si>
  <si>
    <t>Verre</t>
  </si>
  <si>
    <t>Autre verre (non visé ÉEQ)</t>
  </si>
  <si>
    <t>RDD</t>
  </si>
  <si>
    <t>Autre bois</t>
  </si>
  <si>
    <t>Liquides</t>
  </si>
  <si>
    <t>Toutes autres matières</t>
  </si>
  <si>
    <t>Papier mixte</t>
  </si>
  <si>
    <t>Multicouches</t>
  </si>
  <si>
    <t>PET</t>
  </si>
  <si>
    <t>HDPE</t>
  </si>
  <si>
    <t>Plastiques mélangés</t>
  </si>
  <si>
    <t>Sacs et pellicules</t>
  </si>
  <si>
    <t>Acier</t>
  </si>
  <si>
    <t>Aluminium domestique</t>
  </si>
  <si>
    <t>Résultats moyens de la phase 1: Juin 2018 à août 2019</t>
  </si>
  <si>
    <t>Total</t>
  </si>
  <si>
    <t>Nombre d'échantillons</t>
  </si>
  <si>
    <t>Nombre de centres de tri</t>
  </si>
  <si>
    <t>Notes</t>
  </si>
  <si>
    <t>Dû à un nombre d'échantillons trop faible, les résultats de caractérisation des ballots d'aluminium consigné et de cartonnette (carton plat) ne sont pas présentés</t>
  </si>
  <si>
    <t>Rejets</t>
  </si>
  <si>
    <t>Composition moyenne des matières dans chaque type de ballot échantillonné</t>
  </si>
  <si>
    <t>Liste des catégories et sous-catégories de matières</t>
  </si>
  <si>
    <t>Caractérisation des matières sortantes des centres de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</si>
</sst>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/>
    <xf numFmtId="164" fontId="3" fillId="0" borderId="1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0" fontId="2" fillId="0" borderId="0" xfId="0" applyFont="1"/>
    <xf numFmtId="0" fontId="4" fillId="0" borderId="0" xfId="0" applyFont="1"/>
    <xf numFmtId="0" fontId="0" fillId="0" borderId="5" xfId="0" applyBorder="1"/>
    <xf numFmtId="0" fontId="0" fillId="0" borderId="0" xfId="0" applyBorder="1"/>
    <xf numFmtId="0" fontId="5" fillId="0" borderId="0" xfId="0" applyFont="1" applyFill="1"/>
    <xf numFmtId="164" fontId="5" fillId="0" borderId="4" xfId="0" applyNumberFormat="1" applyFont="1" applyFill="1" applyBorder="1"/>
    <xf numFmtId="164" fontId="0" fillId="0" borderId="0" xfId="1" applyNumberFormat="1" applyFont="1"/>
    <xf numFmtId="0" fontId="3" fillId="0" borderId="0" xfId="0" applyFont="1" applyFill="1" applyAlignment="1">
      <alignment horizontal="left"/>
    </xf>
  </cellXfs>
  <cellStyles count="2">
    <cellStyle name="Normal" xfId="0" builtinId="0"/>
    <cellStyle name="Pourcentage" xfId="1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189715</xdr:colOff>
      <xdr:row>30</xdr:row>
      <xdr:rowOff>132643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285715" cy="56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200026</xdr:colOff>
      <xdr:row>5</xdr:row>
      <xdr:rowOff>142875</xdr:rowOff>
    </xdr:from>
    <xdr:to>
      <xdr:col>12</xdr:col>
      <xdr:colOff>104776</xdr:colOff>
      <xdr:row>21</xdr:row>
      <xdr:rowOff>75394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6026" y="1095375"/>
          <a:ext cx="2952750" cy="2980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2180848</xdr:colOff>
      <xdr:row>0</xdr:row>
      <xdr:rowOff>904762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19048" cy="9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341620</xdr:colOff>
      <xdr:row>29</xdr:row>
      <xdr:rowOff>180334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0247620" cy="5133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13</xdr:col>
      <xdr:colOff>341620</xdr:colOff>
      <xdr:row>66</xdr:row>
      <xdr:rowOff>8656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48300"/>
          <a:ext cx="10247620" cy="6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142875</xdr:rowOff>
    </xdr:from>
    <xdr:to>
      <xdr:col>13</xdr:col>
      <xdr:colOff>341620</xdr:colOff>
      <xdr:row>102</xdr:row>
      <xdr:rowOff>27709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344400"/>
          <a:ext cx="10247620" cy="6933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171450</xdr:rowOff>
    </xdr:from>
    <xdr:to>
      <xdr:col>13</xdr:col>
      <xdr:colOff>332096</xdr:colOff>
      <xdr:row>138</xdr:row>
      <xdr:rowOff>46760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230975"/>
          <a:ext cx="10238096" cy="6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133350</xdr:rowOff>
    </xdr:from>
    <xdr:to>
      <xdr:col>13</xdr:col>
      <xdr:colOff>370191</xdr:colOff>
      <xdr:row>173</xdr:row>
      <xdr:rowOff>161065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050875"/>
          <a:ext cx="10276191" cy="68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171450</xdr:rowOff>
    </xdr:from>
    <xdr:to>
      <xdr:col>13</xdr:col>
      <xdr:colOff>351144</xdr:colOff>
      <xdr:row>209</xdr:row>
      <xdr:rowOff>189641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2946975"/>
          <a:ext cx="10257144" cy="68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13</xdr:col>
      <xdr:colOff>341620</xdr:colOff>
      <xdr:row>244</xdr:row>
      <xdr:rowOff>113453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9633525"/>
          <a:ext cx="10247620" cy="67809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244</xdr:row>
      <xdr:rowOff>38100</xdr:rowOff>
    </xdr:from>
    <xdr:to>
      <xdr:col>13</xdr:col>
      <xdr:colOff>322572</xdr:colOff>
      <xdr:row>280</xdr:row>
      <xdr:rowOff>75339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6339125"/>
          <a:ext cx="10228572" cy="68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280</xdr:row>
      <xdr:rowOff>28575</xdr:rowOff>
    </xdr:from>
    <xdr:to>
      <xdr:col>13</xdr:col>
      <xdr:colOff>332096</xdr:colOff>
      <xdr:row>312</xdr:row>
      <xdr:rowOff>113528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3187600"/>
          <a:ext cx="10238096" cy="61809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8:M51" totalsRowCount="1" headerRowDxfId="27" dataDxfId="26" dataCellStyle="Pourcentage">
  <autoFilter ref="A8:M50" xr:uid="{00000000-0009-0000-0100-000001000000}"/>
  <sortState xmlns:xlrd2="http://schemas.microsoft.com/office/spreadsheetml/2017/richdata2" ref="A5:L46">
    <sortCondition ref="A4:A46"/>
  </sortState>
  <tableColumns count="13">
    <tableColumn id="1" xr3:uid="{00000000-0010-0000-0000-000001000000}" name="ID Matière" totalsRowLabel="Total" dataDxfId="25" totalsRowDxfId="24"/>
    <tableColumn id="2" xr3:uid="{00000000-0010-0000-0000-000002000000}" name="Matière" dataDxfId="23" totalsRowDxfId="22"/>
    <tableColumn id="3" xr3:uid="{00000000-0010-0000-0000-000003000000}" name="Journaux" totalsRowFunction="sum" dataDxfId="21" totalsRowDxfId="20" dataCellStyle="Pourcentage"/>
    <tableColumn id="4" xr3:uid="{00000000-0010-0000-0000-000004000000}" name="Carton ondulé" totalsRowFunction="sum" dataDxfId="19" totalsRowDxfId="18" dataCellStyle="Pourcentage"/>
    <tableColumn id="5" xr3:uid="{00000000-0010-0000-0000-000005000000}" name="Papier mixte" totalsRowFunction="sum" dataDxfId="17" totalsRowDxfId="16" dataCellStyle="Pourcentage"/>
    <tableColumn id="6" xr3:uid="{00000000-0010-0000-0000-000006000000}" name="Multicouches" totalsRowFunction="sum" dataDxfId="15" totalsRowDxfId="14" dataCellStyle="Pourcentage"/>
    <tableColumn id="7" xr3:uid="{00000000-0010-0000-0000-000007000000}" name="PET" totalsRowFunction="sum" dataDxfId="13" totalsRowDxfId="12" dataCellStyle="Pourcentage"/>
    <tableColumn id="8" xr3:uid="{00000000-0010-0000-0000-000008000000}" name="HDPE" totalsRowFunction="sum" dataDxfId="11" totalsRowDxfId="10" dataCellStyle="Pourcentage"/>
    <tableColumn id="9" xr3:uid="{00000000-0010-0000-0000-000009000000}" name="Plastiques mélangés" totalsRowFunction="sum" dataDxfId="9" totalsRowDxfId="8" dataCellStyle="Pourcentage"/>
    <tableColumn id="10" xr3:uid="{00000000-0010-0000-0000-00000A000000}" name="Sacs et pellicules" totalsRowFunction="sum" dataDxfId="7" totalsRowDxfId="6" dataCellStyle="Pourcentage"/>
    <tableColumn id="11" xr3:uid="{00000000-0010-0000-0000-00000B000000}" name="Acier" totalsRowFunction="sum" dataDxfId="5" totalsRowDxfId="4" dataCellStyle="Pourcentage"/>
    <tableColumn id="12" xr3:uid="{00000000-0010-0000-0000-00000C000000}" name="Aluminium domestique" totalsRowFunction="sum" dataDxfId="3" totalsRowDxfId="2" dataCellStyle="Pourcentage"/>
    <tableColumn id="13" xr3:uid="{00000000-0010-0000-0000-00000D000000}" name="Rejets" totalsRowFunction="sum" dataDxfId="1" totalsRowDxfId="0" dataCellStyle="Pourcen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Q14" sqref="Q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workbookViewId="0">
      <selection activeCell="K59" sqref="K59"/>
    </sheetView>
  </sheetViews>
  <sheetFormatPr baseColWidth="10" defaultRowHeight="15" x14ac:dyDescent="0.25"/>
  <cols>
    <col min="1" max="1" width="12.5703125" customWidth="1"/>
    <col min="2" max="2" width="51.42578125" bestFit="1" customWidth="1"/>
    <col min="4" max="4" width="15.7109375" customWidth="1"/>
    <col min="5" max="5" width="14.42578125" customWidth="1"/>
    <col min="6" max="6" width="15.140625" customWidth="1"/>
    <col min="9" max="9" width="21.28515625" customWidth="1"/>
    <col min="10" max="10" width="18.140625" customWidth="1"/>
    <col min="12" max="12" width="24.140625" customWidth="1"/>
  </cols>
  <sheetData>
    <row r="1" spans="1:13" ht="76.5" customHeight="1" x14ac:dyDescent="0.25"/>
    <row r="3" spans="1:13" ht="15.75" x14ac:dyDescent="0.25">
      <c r="A3" s="6" t="s">
        <v>61</v>
      </c>
    </row>
    <row r="4" spans="1:13" ht="15.75" x14ac:dyDescent="0.25">
      <c r="A4" s="6" t="s">
        <v>59</v>
      </c>
    </row>
    <row r="5" spans="1:13" ht="15.75" x14ac:dyDescent="0.25">
      <c r="A5" s="6" t="s">
        <v>52</v>
      </c>
    </row>
    <row r="6" spans="1:13" ht="15.75" x14ac:dyDescent="0.25">
      <c r="A6" s="6"/>
    </row>
    <row r="8" spans="1:13" x14ac:dyDescent="0.25">
      <c r="A8" s="1" t="s">
        <v>0</v>
      </c>
      <c r="B8" s="1" t="s">
        <v>1</v>
      </c>
      <c r="C8" s="1" t="s">
        <v>2</v>
      </c>
      <c r="D8" s="1" t="s">
        <v>10</v>
      </c>
      <c r="E8" s="1" t="s">
        <v>44</v>
      </c>
      <c r="F8" s="1" t="s">
        <v>45</v>
      </c>
      <c r="G8" s="1" t="s">
        <v>46</v>
      </c>
      <c r="H8" s="1" t="s">
        <v>47</v>
      </c>
      <c r="I8" s="1" t="s">
        <v>48</v>
      </c>
      <c r="J8" s="1" t="s">
        <v>49</v>
      </c>
      <c r="K8" s="1" t="s">
        <v>50</v>
      </c>
      <c r="L8" s="1" t="s">
        <v>51</v>
      </c>
      <c r="M8" s="9" t="s">
        <v>58</v>
      </c>
    </row>
    <row r="9" spans="1:13" x14ac:dyDescent="0.25">
      <c r="A9" s="12">
        <v>1</v>
      </c>
      <c r="B9" s="1" t="s">
        <v>2</v>
      </c>
      <c r="C9" s="2">
        <v>0.13433938280569538</v>
      </c>
      <c r="D9" s="2">
        <v>6.3220414849308503E-3</v>
      </c>
      <c r="E9" s="2">
        <v>7.9482896329643185E-2</v>
      </c>
      <c r="F9" s="2">
        <v>2.5360885579749304E-4</v>
      </c>
      <c r="G9" s="2">
        <v>2.3961610965606662E-4</v>
      </c>
      <c r="H9" s="2">
        <v>2.1275175562197508E-4</v>
      </c>
      <c r="I9" s="2">
        <v>1.854668964029418E-3</v>
      </c>
      <c r="J9" s="2">
        <v>3.8347241000452224E-3</v>
      </c>
      <c r="K9" s="3">
        <v>7.3879621557304336E-4</v>
      </c>
      <c r="L9" s="2">
        <v>7.6533549711279352E-5</v>
      </c>
      <c r="M9" s="11">
        <v>5.8746668019646273E-3</v>
      </c>
    </row>
    <row r="10" spans="1:13" x14ac:dyDescent="0.25">
      <c r="A10" s="12">
        <v>2</v>
      </c>
      <c r="B10" s="1" t="s">
        <v>3</v>
      </c>
      <c r="C10" s="2">
        <v>0.23684886063972174</v>
      </c>
      <c r="D10" s="2">
        <v>2.4632356356850609E-2</v>
      </c>
      <c r="E10" s="2">
        <v>0.14581016442240993</v>
      </c>
      <c r="F10" s="2">
        <v>1.9601173030491109E-3</v>
      </c>
      <c r="G10" s="2">
        <v>1.1877812642713617E-3</v>
      </c>
      <c r="H10" s="2">
        <v>4.7499590932449773E-4</v>
      </c>
      <c r="I10" s="2">
        <v>5.1269189222467072E-3</v>
      </c>
      <c r="J10" s="2">
        <v>8.8869472807241723E-3</v>
      </c>
      <c r="K10" s="3">
        <v>2.4479661854070411E-3</v>
      </c>
      <c r="L10" s="2">
        <v>2.0697148413342681E-4</v>
      </c>
      <c r="M10" s="11">
        <v>2.0135668508595026E-2</v>
      </c>
    </row>
    <row r="11" spans="1:13" x14ac:dyDescent="0.25">
      <c r="A11" s="12">
        <v>3</v>
      </c>
      <c r="B11" s="1" t="s">
        <v>4</v>
      </c>
      <c r="C11" s="2">
        <v>3.8320905131317751E-2</v>
      </c>
      <c r="D11" s="2">
        <v>7.2943975951970611E-3</v>
      </c>
      <c r="E11" s="2">
        <v>2.8636263871270797E-2</v>
      </c>
      <c r="F11" s="2">
        <v>7.4914819439764863E-4</v>
      </c>
      <c r="G11" s="2">
        <v>2.5389819536292632E-4</v>
      </c>
      <c r="H11" s="2">
        <v>2.6844620604578729E-6</v>
      </c>
      <c r="I11" s="2">
        <v>2.4717003148533993E-3</v>
      </c>
      <c r="J11" s="2">
        <v>4.382047888134833E-5</v>
      </c>
      <c r="K11" s="3">
        <v>3.8706787176133072E-5</v>
      </c>
      <c r="L11" s="2">
        <v>0</v>
      </c>
      <c r="M11" s="11">
        <v>3.2491640558356383E-3</v>
      </c>
    </row>
    <row r="12" spans="1:13" x14ac:dyDescent="0.25">
      <c r="A12" s="12">
        <v>4</v>
      </c>
      <c r="B12" s="1" t="s">
        <v>5</v>
      </c>
      <c r="C12" s="2">
        <v>6.5751068611694205E-2</v>
      </c>
      <c r="D12" s="2">
        <v>1.0303619052815644E-2</v>
      </c>
      <c r="E12" s="2">
        <v>4.5823625367241577E-2</v>
      </c>
      <c r="F12" s="2">
        <v>2.0619272377836815E-3</v>
      </c>
      <c r="G12" s="2">
        <v>5.5376345450034023E-4</v>
      </c>
      <c r="H12" s="2">
        <v>2.4483662026070896E-4</v>
      </c>
      <c r="I12" s="2">
        <v>1.6579058740848545E-3</v>
      </c>
      <c r="J12" s="2">
        <v>1.8370122884017286E-3</v>
      </c>
      <c r="K12" s="3">
        <v>5.5778479426721891E-4</v>
      </c>
      <c r="L12" s="2">
        <v>1.3502176395141556E-4</v>
      </c>
      <c r="M12" s="11">
        <v>1.1278498253294033E-2</v>
      </c>
    </row>
    <row r="13" spans="1:13" x14ac:dyDescent="0.25">
      <c r="A13" s="12">
        <v>5</v>
      </c>
      <c r="B13" s="1" t="s">
        <v>6</v>
      </c>
      <c r="C13" s="2">
        <v>6.3287828315914682E-3</v>
      </c>
      <c r="D13" s="2">
        <v>2.6579232532156525E-5</v>
      </c>
      <c r="E13" s="2">
        <v>3.6852238079546325E-3</v>
      </c>
      <c r="F13" s="2">
        <v>1.6611997231220657E-6</v>
      </c>
      <c r="G13" s="2">
        <v>3.8948098294981656E-7</v>
      </c>
      <c r="H13" s="2">
        <v>0</v>
      </c>
      <c r="I13" s="2">
        <v>0</v>
      </c>
      <c r="J13" s="2">
        <v>7.8907944803039578E-5</v>
      </c>
      <c r="K13" s="3">
        <v>0</v>
      </c>
      <c r="L13" s="2">
        <v>0</v>
      </c>
      <c r="M13" s="11">
        <v>5.1259963778335269E-4</v>
      </c>
    </row>
    <row r="14" spans="1:13" x14ac:dyDescent="0.25">
      <c r="A14" s="12">
        <v>6</v>
      </c>
      <c r="B14" s="1" t="s">
        <v>7</v>
      </c>
      <c r="C14" s="2">
        <v>2.2561327098442451E-2</v>
      </c>
      <c r="D14" s="2">
        <v>3.3166155040559296E-3</v>
      </c>
      <c r="E14" s="2">
        <v>2.2308230264491299E-2</v>
      </c>
      <c r="F14" s="2">
        <v>3.2117171756246526E-4</v>
      </c>
      <c r="G14" s="2">
        <v>1.4218276969045051E-4</v>
      </c>
      <c r="H14" s="2">
        <v>4.5732718794036758E-4</v>
      </c>
      <c r="I14" s="2">
        <v>2.7930819804435737E-4</v>
      </c>
      <c r="J14" s="2">
        <v>3.8537463834348949E-3</v>
      </c>
      <c r="K14" s="3">
        <v>1.321831139382443E-3</v>
      </c>
      <c r="L14" s="2">
        <v>5.1289558948661691E-5</v>
      </c>
      <c r="M14" s="11">
        <v>9.127701667596461E-3</v>
      </c>
    </row>
    <row r="15" spans="1:13" x14ac:dyDescent="0.25">
      <c r="A15" s="12">
        <v>7</v>
      </c>
      <c r="B15" s="1" t="s">
        <v>8</v>
      </c>
      <c r="C15" s="2">
        <v>0.13485233146368894</v>
      </c>
      <c r="D15" s="2">
        <v>1.2297843158356817E-2</v>
      </c>
      <c r="E15" s="2">
        <v>9.9463921431765454E-2</v>
      </c>
      <c r="F15" s="2">
        <v>4.6522395696696282E-3</v>
      </c>
      <c r="G15" s="2">
        <v>2.6744336445016729E-3</v>
      </c>
      <c r="H15" s="2">
        <v>1.2390751731739373E-3</v>
      </c>
      <c r="I15" s="2">
        <v>1.426440557607811E-2</v>
      </c>
      <c r="J15" s="2">
        <v>5.6737897331762491E-3</v>
      </c>
      <c r="K15" s="3">
        <v>1.2561627565793695E-2</v>
      </c>
      <c r="L15" s="2">
        <v>5.9097824498263751E-4</v>
      </c>
      <c r="M15" s="11">
        <v>4.0329565356076034E-2</v>
      </c>
    </row>
    <row r="16" spans="1:13" x14ac:dyDescent="0.25">
      <c r="A16" s="12">
        <v>8</v>
      </c>
      <c r="B16" s="1" t="s">
        <v>9</v>
      </c>
      <c r="C16" s="2">
        <v>1.3126430889373126E-3</v>
      </c>
      <c r="D16" s="2">
        <v>8.7218422564258328E-5</v>
      </c>
      <c r="E16" s="2">
        <v>7.2273098398590934E-4</v>
      </c>
      <c r="F16" s="2">
        <v>2.5679259966946387E-4</v>
      </c>
      <c r="G16" s="2">
        <v>2.5648930144248586E-5</v>
      </c>
      <c r="H16" s="2">
        <v>5.7381556946488269E-5</v>
      </c>
      <c r="I16" s="2">
        <v>1.2175752279082691E-4</v>
      </c>
      <c r="J16" s="2">
        <v>1.2372648369417586E-4</v>
      </c>
      <c r="K16" s="3">
        <v>1.3948969390499995E-5</v>
      </c>
      <c r="L16" s="2">
        <v>4.8512403369610275E-5</v>
      </c>
      <c r="M16" s="11">
        <v>6.4865732742556948E-4</v>
      </c>
    </row>
    <row r="17" spans="1:13" x14ac:dyDescent="0.25">
      <c r="A17" s="12">
        <v>9</v>
      </c>
      <c r="B17" s="1" t="s">
        <v>10</v>
      </c>
      <c r="C17" s="2">
        <v>0.11160543990716142</v>
      </c>
      <c r="D17" s="2">
        <v>0.73384975502653205</v>
      </c>
      <c r="E17" s="2">
        <v>0.16738128442289035</v>
      </c>
      <c r="F17" s="2">
        <v>3.9615246742067791E-3</v>
      </c>
      <c r="G17" s="2">
        <v>1.7230421970042893E-3</v>
      </c>
      <c r="H17" s="2">
        <v>1.4685758555868446E-3</v>
      </c>
      <c r="I17" s="2">
        <v>7.2149128451608228E-3</v>
      </c>
      <c r="J17" s="2">
        <v>9.8531523135729597E-3</v>
      </c>
      <c r="K17" s="3">
        <v>4.2082871804607269E-3</v>
      </c>
      <c r="L17" s="2">
        <v>1.3831205845708267E-3</v>
      </c>
      <c r="M17" s="11">
        <v>4.4736894907406892E-2</v>
      </c>
    </row>
    <row r="18" spans="1:13" x14ac:dyDescent="0.25">
      <c r="A18" s="12">
        <v>10</v>
      </c>
      <c r="B18" s="1" t="s">
        <v>11</v>
      </c>
      <c r="C18" s="2">
        <v>1.0043804012689839E-2</v>
      </c>
      <c r="D18" s="2">
        <v>5.5086148892419182E-3</v>
      </c>
      <c r="E18" s="2">
        <v>1.7187834473596481E-2</v>
      </c>
      <c r="F18" s="2">
        <v>1.2026816284234059E-2</v>
      </c>
      <c r="G18" s="2">
        <v>2.2342666897066858E-3</v>
      </c>
      <c r="H18" s="2">
        <v>5.9147433290668262E-4</v>
      </c>
      <c r="I18" s="2">
        <v>5.9412320661148517E-3</v>
      </c>
      <c r="J18" s="2">
        <v>3.5543318589513042E-3</v>
      </c>
      <c r="K18" s="3">
        <v>2.7831006518117693E-2</v>
      </c>
      <c r="L18" s="2">
        <v>7.6593427754975013E-4</v>
      </c>
      <c r="M18" s="11">
        <v>1.7230387560599775E-2</v>
      </c>
    </row>
    <row r="19" spans="1:13" x14ac:dyDescent="0.25">
      <c r="A19" s="12">
        <v>11</v>
      </c>
      <c r="B19" s="1" t="s">
        <v>12</v>
      </c>
      <c r="C19" s="2">
        <v>2.4575414932107199E-4</v>
      </c>
      <c r="D19" s="2">
        <v>0</v>
      </c>
      <c r="E19" s="2">
        <v>7.6686427534996995E-4</v>
      </c>
      <c r="F19" s="2">
        <v>0</v>
      </c>
      <c r="G19" s="2">
        <v>0</v>
      </c>
      <c r="H19" s="2">
        <v>8.6921023231637266E-6</v>
      </c>
      <c r="I19" s="2">
        <v>0</v>
      </c>
      <c r="J19" s="2">
        <v>4.0631604189938048E-6</v>
      </c>
      <c r="K19" s="3">
        <v>0</v>
      </c>
      <c r="L19" s="2">
        <v>0</v>
      </c>
      <c r="M19" s="11">
        <v>1.3053148784478187E-3</v>
      </c>
    </row>
    <row r="20" spans="1:13" x14ac:dyDescent="0.25">
      <c r="A20" s="12">
        <v>12</v>
      </c>
      <c r="B20" s="1" t="s">
        <v>13</v>
      </c>
      <c r="C20" s="2">
        <v>0.15711101297066654</v>
      </c>
      <c r="D20" s="2">
        <v>0.17525824378437979</v>
      </c>
      <c r="E20" s="2">
        <v>0.15510804115024696</v>
      </c>
      <c r="F20" s="2">
        <v>1.4883164123391272E-2</v>
      </c>
      <c r="G20" s="2">
        <v>7.0187071130253078E-3</v>
      </c>
      <c r="H20" s="2">
        <v>3.5517533947862466E-3</v>
      </c>
      <c r="I20" s="2">
        <v>1.8521748447225019E-2</v>
      </c>
      <c r="J20" s="2">
        <v>1.0030274485323421E-2</v>
      </c>
      <c r="K20" s="3">
        <v>9.9850415831611739E-3</v>
      </c>
      <c r="L20" s="2">
        <v>3.3437652585494625E-3</v>
      </c>
      <c r="M20" s="11">
        <v>5.5541443399437097E-2</v>
      </c>
    </row>
    <row r="21" spans="1:13" x14ac:dyDescent="0.25">
      <c r="A21" s="12">
        <v>13</v>
      </c>
      <c r="B21" s="1" t="s">
        <v>14</v>
      </c>
      <c r="C21" s="2">
        <v>7.4011885790325523E-3</v>
      </c>
      <c r="D21" s="2">
        <v>5.9228058596727225E-3</v>
      </c>
      <c r="E21" s="2">
        <v>5.8224219968170728E-3</v>
      </c>
      <c r="F21" s="2">
        <v>1.7643744339250155E-4</v>
      </c>
      <c r="G21" s="2">
        <v>2.0199418859640831E-4</v>
      </c>
      <c r="H21" s="2">
        <v>2.0015873450257648E-5</v>
      </c>
      <c r="I21" s="2">
        <v>2.1030357760917984E-4</v>
      </c>
      <c r="J21" s="2">
        <v>2.8197508065237182E-3</v>
      </c>
      <c r="K21" s="3">
        <v>2.9923277683571735E-5</v>
      </c>
      <c r="L21" s="2">
        <v>5.8248493211084402E-5</v>
      </c>
      <c r="M21" s="11">
        <v>3.6071373900721476E-3</v>
      </c>
    </row>
    <row r="22" spans="1:13" x14ac:dyDescent="0.25">
      <c r="A22" s="12">
        <v>14</v>
      </c>
      <c r="B22" s="1" t="s">
        <v>15</v>
      </c>
      <c r="C22" s="2">
        <v>7.6341471041243775E-3</v>
      </c>
      <c r="D22" s="2">
        <v>4.7668147991164104E-4</v>
      </c>
      <c r="E22" s="2">
        <v>1.5731560106725068E-2</v>
      </c>
      <c r="F22" s="2">
        <v>0.74858316875374831</v>
      </c>
      <c r="G22" s="2">
        <v>1.3364023137494127E-3</v>
      </c>
      <c r="H22" s="2">
        <v>2.8181938654478459E-3</v>
      </c>
      <c r="I22" s="2">
        <v>2.4403855140290613E-3</v>
      </c>
      <c r="J22" s="2">
        <v>1.1986033121216336E-3</v>
      </c>
      <c r="K22" s="3">
        <v>2.0744337762529682E-3</v>
      </c>
      <c r="L22" s="2">
        <v>4.9925655341643142E-5</v>
      </c>
      <c r="M22" s="11">
        <v>1.6970364889803333E-2</v>
      </c>
    </row>
    <row r="23" spans="1:13" x14ac:dyDescent="0.25">
      <c r="A23" s="12">
        <v>15</v>
      </c>
      <c r="B23" s="1" t="s">
        <v>16</v>
      </c>
      <c r="C23" s="2">
        <v>3.232577246853237E-3</v>
      </c>
      <c r="D23" s="2">
        <v>0</v>
      </c>
      <c r="E23" s="2">
        <v>6.2330376831313591E-3</v>
      </c>
      <c r="F23" s="2">
        <v>0.19232101342717908</v>
      </c>
      <c r="G23" s="2">
        <v>9.2447275744918862E-4</v>
      </c>
      <c r="H23" s="2">
        <v>6.6853633965602277E-4</v>
      </c>
      <c r="I23" s="2">
        <v>2.9125933774895095E-3</v>
      </c>
      <c r="J23" s="2">
        <v>7.9791374420058801E-4</v>
      </c>
      <c r="K23" s="3">
        <v>7.1203310743689482E-4</v>
      </c>
      <c r="L23" s="2">
        <v>2.3416115056066047E-4</v>
      </c>
      <c r="M23" s="11">
        <v>8.1220007655006601E-3</v>
      </c>
    </row>
    <row r="24" spans="1:13" x14ac:dyDescent="0.25">
      <c r="A24" s="12">
        <v>16</v>
      </c>
      <c r="B24" s="1" t="s">
        <v>17</v>
      </c>
      <c r="C24" s="2">
        <v>1.5867417542397218E-4</v>
      </c>
      <c r="D24" s="2">
        <v>0</v>
      </c>
      <c r="E24" s="2">
        <v>1.086698005034057E-3</v>
      </c>
      <c r="F24" s="2">
        <v>1.5552980556055246E-4</v>
      </c>
      <c r="G24" s="2">
        <v>8.1935313030148102E-5</v>
      </c>
      <c r="H24" s="2">
        <v>1.5802977418775415E-5</v>
      </c>
      <c r="I24" s="2">
        <v>6.8679404020600881E-5</v>
      </c>
      <c r="J24" s="2">
        <v>1.8754957174677676E-4</v>
      </c>
      <c r="K24" s="3">
        <v>2.9081863514934718E-6</v>
      </c>
      <c r="L24" s="2">
        <v>0</v>
      </c>
      <c r="M24" s="11">
        <v>7.1283142353530018E-4</v>
      </c>
    </row>
    <row r="25" spans="1:13" x14ac:dyDescent="0.25">
      <c r="A25" s="12">
        <v>17</v>
      </c>
      <c r="B25" s="1" t="s">
        <v>18</v>
      </c>
      <c r="C25" s="2">
        <v>1.9702106051281245E-4</v>
      </c>
      <c r="D25" s="2">
        <v>9.1838130410145191E-5</v>
      </c>
      <c r="E25" s="2">
        <v>8.5739627359183925E-4</v>
      </c>
      <c r="F25" s="2">
        <v>3.5271140756719925E-4</v>
      </c>
      <c r="G25" s="2">
        <v>7.2624138288981677E-2</v>
      </c>
      <c r="H25" s="2">
        <v>2.9282637950175141E-4</v>
      </c>
      <c r="I25" s="2">
        <v>4.2763493358041567E-3</v>
      </c>
      <c r="J25" s="2">
        <v>3.1357043843387167E-4</v>
      </c>
      <c r="K25" s="3">
        <v>8.1070724822760842E-4</v>
      </c>
      <c r="L25" s="2">
        <v>2.6033222787405789E-4</v>
      </c>
      <c r="M25" s="11">
        <v>7.422184456077226E-4</v>
      </c>
    </row>
    <row r="26" spans="1:13" x14ac:dyDescent="0.25">
      <c r="A26" s="12">
        <v>18</v>
      </c>
      <c r="B26" s="1" t="s">
        <v>19</v>
      </c>
      <c r="C26" s="2">
        <v>1.3364393821125378E-3</v>
      </c>
      <c r="D26" s="2">
        <v>9.2690027058541289E-5</v>
      </c>
      <c r="E26" s="2">
        <v>1.4746244169187508E-2</v>
      </c>
      <c r="F26" s="2">
        <v>4.3208733252326424E-4</v>
      </c>
      <c r="G26" s="2">
        <v>0.55991725570167727</v>
      </c>
      <c r="H26" s="2">
        <v>4.4134573387430735E-3</v>
      </c>
      <c r="I26" s="2">
        <v>7.0278384642863415E-2</v>
      </c>
      <c r="J26" s="2">
        <v>4.5983211767304851E-3</v>
      </c>
      <c r="K26" s="3">
        <v>2.0612688487885653E-3</v>
      </c>
      <c r="L26" s="2">
        <v>6.1490461429567834E-4</v>
      </c>
      <c r="M26" s="11">
        <v>1.4374742819558497E-2</v>
      </c>
    </row>
    <row r="27" spans="1:13" x14ac:dyDescent="0.25">
      <c r="A27" s="12">
        <v>19</v>
      </c>
      <c r="B27" s="1" t="s">
        <v>20</v>
      </c>
      <c r="C27" s="2">
        <v>9.8231475437841084E-4</v>
      </c>
      <c r="D27" s="2">
        <v>9.6484699756359756E-5</v>
      </c>
      <c r="E27" s="2">
        <v>2.5575752820675857E-3</v>
      </c>
      <c r="F27" s="2">
        <v>3.0499015748741991E-4</v>
      </c>
      <c r="G27" s="2">
        <v>2.517984402746393E-2</v>
      </c>
      <c r="H27" s="2">
        <v>5.2224227063346557E-3</v>
      </c>
      <c r="I27" s="2">
        <v>2.4632443580054123E-2</v>
      </c>
      <c r="J27" s="2">
        <v>5.2652295480384859E-4</v>
      </c>
      <c r="K27" s="3">
        <v>7.4146999780457174E-4</v>
      </c>
      <c r="L27" s="2">
        <v>6.2357106483554707E-5</v>
      </c>
      <c r="M27" s="11">
        <v>5.8470205407989929E-3</v>
      </c>
    </row>
    <row r="28" spans="1:13" x14ac:dyDescent="0.25">
      <c r="A28" s="12">
        <v>20</v>
      </c>
      <c r="B28" s="1" t="s">
        <v>21</v>
      </c>
      <c r="C28" s="2">
        <v>1.7912613244153621E-3</v>
      </c>
      <c r="D28" s="2">
        <v>1.3683096818141644E-4</v>
      </c>
      <c r="E28" s="2">
        <v>9.8863714475388702E-3</v>
      </c>
      <c r="F28" s="2">
        <v>2.1713095742871319E-4</v>
      </c>
      <c r="G28" s="2">
        <v>0.25369214849783728</v>
      </c>
      <c r="H28" s="2">
        <v>7.00392684025324E-4</v>
      </c>
      <c r="I28" s="2">
        <v>2.0141085433218402E-2</v>
      </c>
      <c r="J28" s="2">
        <v>3.5412423069425079E-3</v>
      </c>
      <c r="K28" s="3">
        <v>1.9784417262041732E-3</v>
      </c>
      <c r="L28" s="2">
        <v>7.2038115275568828E-4</v>
      </c>
      <c r="M28" s="11">
        <v>6.6097970753289824E-3</v>
      </c>
    </row>
    <row r="29" spans="1:13" x14ac:dyDescent="0.25">
      <c r="A29" s="12">
        <v>21</v>
      </c>
      <c r="B29" s="1" t="s">
        <v>22</v>
      </c>
      <c r="C29" s="2">
        <v>7.0695141325717993E-4</v>
      </c>
      <c r="D29" s="2">
        <v>2.208176009825124E-4</v>
      </c>
      <c r="E29" s="2">
        <v>6.3721476642047544E-3</v>
      </c>
      <c r="F29" s="2">
        <v>7.6416817144607876E-4</v>
      </c>
      <c r="G29" s="2">
        <v>4.2099359059768818E-3</v>
      </c>
      <c r="H29" s="2">
        <v>0.88759542532542357</v>
      </c>
      <c r="I29" s="2">
        <v>0.16313217352771528</v>
      </c>
      <c r="J29" s="2">
        <v>3.4577632896200684E-3</v>
      </c>
      <c r="K29" s="3">
        <v>1.1582584388108879E-3</v>
      </c>
      <c r="L29" s="2">
        <v>3.3181488721606054E-4</v>
      </c>
      <c r="M29" s="11">
        <v>1.300687010900378E-2</v>
      </c>
    </row>
    <row r="30" spans="1:13" x14ac:dyDescent="0.25">
      <c r="A30" s="12">
        <v>22</v>
      </c>
      <c r="B30" s="1" t="s">
        <v>23</v>
      </c>
      <c r="C30" s="2">
        <v>6.6061603402922913E-4</v>
      </c>
      <c r="D30" s="2">
        <v>0</v>
      </c>
      <c r="E30" s="2">
        <v>2.7983507028824461E-3</v>
      </c>
      <c r="F30" s="2">
        <v>2.3637646216757215E-4</v>
      </c>
      <c r="G30" s="2">
        <v>5.2233102203620091E-3</v>
      </c>
      <c r="H30" s="2">
        <v>1.091749001201554E-3</v>
      </c>
      <c r="I30" s="2">
        <v>1.4390881015968124E-2</v>
      </c>
      <c r="J30" s="2">
        <v>1.0560969330591281E-3</v>
      </c>
      <c r="K30" s="3">
        <v>3.28111326668607E-5</v>
      </c>
      <c r="L30" s="2">
        <v>1.9573444690868876E-5</v>
      </c>
      <c r="M30" s="11">
        <v>5.5035002208923727E-3</v>
      </c>
    </row>
    <row r="31" spans="1:13" x14ac:dyDescent="0.25">
      <c r="A31" s="12">
        <v>23</v>
      </c>
      <c r="B31" s="1" t="s">
        <v>24</v>
      </c>
      <c r="C31" s="2">
        <v>4.2558409732334941E-3</v>
      </c>
      <c r="D31" s="2">
        <v>2.8285875711973944E-4</v>
      </c>
      <c r="E31" s="2">
        <v>8.8613904340672511E-3</v>
      </c>
      <c r="F31" s="2">
        <v>5.4813791902088363E-3</v>
      </c>
      <c r="G31" s="2">
        <v>2.2153946425841588E-2</v>
      </c>
      <c r="H31" s="2">
        <v>3.7017890258040163E-2</v>
      </c>
      <c r="I31" s="2">
        <v>0.435753565660912</v>
      </c>
      <c r="J31" s="2">
        <v>3.7978113820582369E-3</v>
      </c>
      <c r="K31" s="3">
        <v>3.1797625131834715E-3</v>
      </c>
      <c r="L31" s="2">
        <v>1.1181365219006978E-3</v>
      </c>
      <c r="M31" s="11">
        <v>2.2542681578839797E-2</v>
      </c>
    </row>
    <row r="32" spans="1:13" x14ac:dyDescent="0.25">
      <c r="A32" s="12">
        <v>24</v>
      </c>
      <c r="B32" s="1" t="s">
        <v>25</v>
      </c>
      <c r="C32" s="2">
        <v>8.6851654875825829E-4</v>
      </c>
      <c r="D32" s="2">
        <v>2.1231474533089343E-4</v>
      </c>
      <c r="E32" s="2">
        <v>2.1448484091045141E-3</v>
      </c>
      <c r="F32" s="2">
        <v>4.2914312877955781E-4</v>
      </c>
      <c r="G32" s="2">
        <v>6.6999449254573048E-4</v>
      </c>
      <c r="H32" s="2">
        <v>2.0200737644342402E-4</v>
      </c>
      <c r="I32" s="2">
        <v>2.2127755772009278E-3</v>
      </c>
      <c r="J32" s="2">
        <v>6.6470489441196445E-3</v>
      </c>
      <c r="K32" s="3">
        <v>1.6158564214102116E-4</v>
      </c>
      <c r="L32" s="2">
        <v>1.1417121291787451E-4</v>
      </c>
      <c r="M32" s="11">
        <v>6.1534241879661004E-3</v>
      </c>
    </row>
    <row r="33" spans="1:13" x14ac:dyDescent="0.25">
      <c r="A33" s="12">
        <v>25</v>
      </c>
      <c r="B33" s="1" t="s">
        <v>26</v>
      </c>
      <c r="C33" s="2">
        <v>1.1074058570193844E-3</v>
      </c>
      <c r="D33" s="2">
        <v>9.8847438862859038E-6</v>
      </c>
      <c r="E33" s="2">
        <v>1.5237510920892402E-3</v>
      </c>
      <c r="F33" s="2">
        <v>3.5411639635613191E-4</v>
      </c>
      <c r="G33" s="2">
        <v>1.8521947636635783E-3</v>
      </c>
      <c r="H33" s="2">
        <v>5.5064810640514125E-4</v>
      </c>
      <c r="I33" s="2">
        <v>8.8448345588693512E-3</v>
      </c>
      <c r="J33" s="2">
        <v>4.8189098966348052E-3</v>
      </c>
      <c r="K33" s="3">
        <v>2.6200613485933725E-4</v>
      </c>
      <c r="L33" s="2">
        <v>3.3509625534958951E-4</v>
      </c>
      <c r="M33" s="11">
        <v>9.2514420838403048E-3</v>
      </c>
    </row>
    <row r="34" spans="1:13" x14ac:dyDescent="0.25">
      <c r="A34" s="12">
        <v>26</v>
      </c>
      <c r="B34" s="1" t="s">
        <v>27</v>
      </c>
      <c r="C34" s="2">
        <v>6.1577805473741207E-3</v>
      </c>
      <c r="D34" s="2">
        <v>2.771486245203277E-3</v>
      </c>
      <c r="E34" s="2">
        <v>2.8932131941914681E-2</v>
      </c>
      <c r="F34" s="2">
        <v>9.7355008995496102E-4</v>
      </c>
      <c r="G34" s="2">
        <v>1.4011241287555489E-3</v>
      </c>
      <c r="H34" s="2">
        <v>2.0407574012389321E-3</v>
      </c>
      <c r="I34" s="2">
        <v>6.8957180764378182E-3</v>
      </c>
      <c r="J34" s="2">
        <v>0.67799906522621012</v>
      </c>
      <c r="K34" s="3">
        <v>2.5759921632002333E-3</v>
      </c>
      <c r="L34" s="2">
        <v>3.815672852354097E-4</v>
      </c>
      <c r="M34" s="11">
        <v>8.4913086617556796E-2</v>
      </c>
    </row>
    <row r="35" spans="1:13" x14ac:dyDescent="0.25">
      <c r="A35" s="12">
        <v>27</v>
      </c>
      <c r="B35" s="1" t="s">
        <v>28</v>
      </c>
      <c r="C35" s="2">
        <v>4.3650476858183886E-3</v>
      </c>
      <c r="D35" s="2">
        <v>1.5404230023377842E-3</v>
      </c>
      <c r="E35" s="2">
        <v>8.5827475265020745E-3</v>
      </c>
      <c r="F35" s="2">
        <v>1.0839253232127085E-3</v>
      </c>
      <c r="G35" s="2">
        <v>4.0747313230693489E-3</v>
      </c>
      <c r="H35" s="2">
        <v>1.5214773849270135E-3</v>
      </c>
      <c r="I35" s="2">
        <v>1.007308397798596E-2</v>
      </c>
      <c r="J35" s="2">
        <v>9.3587866871630093E-2</v>
      </c>
      <c r="K35" s="3">
        <v>1.1606253162280075E-3</v>
      </c>
      <c r="L35" s="2">
        <v>3.4464046533513835E-3</v>
      </c>
      <c r="M35" s="11">
        <v>2.6996231977701447E-2</v>
      </c>
    </row>
    <row r="36" spans="1:13" x14ac:dyDescent="0.25">
      <c r="A36" s="12">
        <v>28</v>
      </c>
      <c r="B36" s="1" t="s">
        <v>29</v>
      </c>
      <c r="C36" s="2">
        <v>3.587748715726951E-5</v>
      </c>
      <c r="D36" s="2">
        <v>0</v>
      </c>
      <c r="E36" s="2">
        <v>4.5912865791489395E-5</v>
      </c>
      <c r="F36" s="2">
        <v>3.2381398505007471E-6</v>
      </c>
      <c r="G36" s="2">
        <v>8.8966738686033979E-4</v>
      </c>
      <c r="H36" s="2">
        <v>2.0150542522914145E-5</v>
      </c>
      <c r="I36" s="2">
        <v>3.2310457360985916E-4</v>
      </c>
      <c r="J36" s="2">
        <v>5.0089054207137911E-5</v>
      </c>
      <c r="K36" s="3">
        <v>0</v>
      </c>
      <c r="L36" s="2">
        <v>0</v>
      </c>
      <c r="M36" s="11">
        <v>7.3416095926504758E-4</v>
      </c>
    </row>
    <row r="37" spans="1:13" x14ac:dyDescent="0.25">
      <c r="A37" s="12">
        <v>29</v>
      </c>
      <c r="B37" s="1" t="s">
        <v>30</v>
      </c>
      <c r="C37" s="2">
        <v>6.63525671517702E-4</v>
      </c>
      <c r="D37" s="2">
        <v>8.862254708994861E-4</v>
      </c>
      <c r="E37" s="2">
        <v>3.7211534987524825E-3</v>
      </c>
      <c r="F37" s="2">
        <v>1.4396337846095636E-4</v>
      </c>
      <c r="G37" s="2">
        <v>3.002875290908138E-4</v>
      </c>
      <c r="H37" s="2">
        <v>2.1562535903883799E-4</v>
      </c>
      <c r="I37" s="2">
        <v>7.0035512155372454E-3</v>
      </c>
      <c r="J37" s="2">
        <v>8.6842253325485272E-2</v>
      </c>
      <c r="K37" s="3">
        <v>3.57225077526153E-4</v>
      </c>
      <c r="L37" s="2">
        <v>6.0123327676675682E-4</v>
      </c>
      <c r="M37" s="11">
        <v>1.2347398487679436E-2</v>
      </c>
    </row>
    <row r="38" spans="1:13" x14ac:dyDescent="0.25">
      <c r="A38" s="12">
        <v>30</v>
      </c>
      <c r="B38" s="1" t="s">
        <v>31</v>
      </c>
      <c r="C38" s="2">
        <v>5.0513008748992562E-3</v>
      </c>
      <c r="D38" s="2">
        <v>5.2269668777689979E-4</v>
      </c>
      <c r="E38" s="2">
        <v>1.1572653530153685E-2</v>
      </c>
      <c r="F38" s="2">
        <v>9.1496304010129184E-4</v>
      </c>
      <c r="G38" s="2">
        <v>6.3608963862235206E-3</v>
      </c>
      <c r="H38" s="2">
        <v>1.0687142144344923E-2</v>
      </c>
      <c r="I38" s="2">
        <v>0.11332194327076689</v>
      </c>
      <c r="J38" s="2">
        <v>1.1058230644463795E-2</v>
      </c>
      <c r="K38" s="3">
        <v>1.3707278939058753E-3</v>
      </c>
      <c r="L38" s="2">
        <v>6.8552271774074752E-4</v>
      </c>
      <c r="M38" s="11">
        <v>8.87195900763081E-2</v>
      </c>
    </row>
    <row r="39" spans="1:13" x14ac:dyDescent="0.25">
      <c r="A39" s="12">
        <v>31</v>
      </c>
      <c r="B39" s="1" t="s">
        <v>32</v>
      </c>
      <c r="C39" s="2">
        <v>8.5770614678954912E-4</v>
      </c>
      <c r="D39" s="2">
        <v>6.2077692619917402E-5</v>
      </c>
      <c r="E39" s="2">
        <v>2.1266722041803055E-3</v>
      </c>
      <c r="F39" s="2">
        <v>2.5673018852537802E-4</v>
      </c>
      <c r="G39" s="2">
        <v>2.6798923881176336E-3</v>
      </c>
      <c r="H39" s="2">
        <v>4.0102608801489812E-4</v>
      </c>
      <c r="I39" s="2">
        <v>3.2552788695620958E-3</v>
      </c>
      <c r="J39" s="2">
        <v>9.9277931080919289E-4</v>
      </c>
      <c r="K39" s="3">
        <v>4.7619705587141132E-4</v>
      </c>
      <c r="L39" s="2">
        <v>4.1977264471684449E-2</v>
      </c>
      <c r="M39" s="11">
        <v>2.6936859801934268E-3</v>
      </c>
    </row>
    <row r="40" spans="1:13" x14ac:dyDescent="0.25">
      <c r="A40" s="12">
        <v>32</v>
      </c>
      <c r="B40" s="1" t="s">
        <v>33</v>
      </c>
      <c r="C40" s="2">
        <v>3.0084564580224084E-4</v>
      </c>
      <c r="D40" s="2">
        <v>0</v>
      </c>
      <c r="E40" s="2">
        <v>1.0374050110858915E-3</v>
      </c>
      <c r="F40" s="2">
        <v>1.6784757113758587E-4</v>
      </c>
      <c r="G40" s="2">
        <v>9.7935673994806703E-4</v>
      </c>
      <c r="H40" s="2">
        <v>2.450115979328443E-4</v>
      </c>
      <c r="I40" s="2">
        <v>1.487182048434408E-3</v>
      </c>
      <c r="J40" s="2">
        <v>4.3876296139442591E-4</v>
      </c>
      <c r="K40" s="3">
        <v>3.7721774011327137E-3</v>
      </c>
      <c r="L40" s="2">
        <v>0.2751323147923741</v>
      </c>
      <c r="M40" s="11">
        <v>1.341192541423045E-3</v>
      </c>
    </row>
    <row r="41" spans="1:13" x14ac:dyDescent="0.25">
      <c r="A41" s="12">
        <v>33</v>
      </c>
      <c r="B41" s="1" t="s">
        <v>34</v>
      </c>
      <c r="C41" s="2">
        <v>4.2037033887282936E-4</v>
      </c>
      <c r="D41" s="2">
        <v>0</v>
      </c>
      <c r="E41" s="2">
        <v>1.1316444339947078E-3</v>
      </c>
      <c r="F41" s="2">
        <v>4.7949352060242143E-5</v>
      </c>
      <c r="G41" s="2">
        <v>7.7635074342262097E-4</v>
      </c>
      <c r="H41" s="2">
        <v>1.6901283675109963E-4</v>
      </c>
      <c r="I41" s="2">
        <v>6.8031128728191252E-4</v>
      </c>
      <c r="J41" s="2">
        <v>2.9779612911060423E-4</v>
      </c>
      <c r="K41" s="3">
        <v>5.3331210575236463E-4</v>
      </c>
      <c r="L41" s="2">
        <v>0.43103534707707852</v>
      </c>
      <c r="M41" s="11">
        <v>7.1270215671352991E-4</v>
      </c>
    </row>
    <row r="42" spans="1:13" x14ac:dyDescent="0.25">
      <c r="A42" s="12">
        <v>34</v>
      </c>
      <c r="B42" s="1" t="s">
        <v>35</v>
      </c>
      <c r="C42" s="2">
        <v>3.7313772892142302E-7</v>
      </c>
      <c r="D42" s="2">
        <v>0</v>
      </c>
      <c r="E42" s="2">
        <v>5.4875949495113065E-4</v>
      </c>
      <c r="F42" s="2">
        <v>7.9394839928460814E-5</v>
      </c>
      <c r="G42" s="2">
        <v>4.6252216544625944E-4</v>
      </c>
      <c r="H42" s="2">
        <v>1.8040262413400121E-4</v>
      </c>
      <c r="I42" s="2">
        <v>6.4574994947792959E-4</v>
      </c>
      <c r="J42" s="2">
        <v>5.2736968966067503E-5</v>
      </c>
      <c r="K42" s="3">
        <v>1.4475142149473983E-2</v>
      </c>
      <c r="L42" s="2">
        <v>5.9115753603953033E-2</v>
      </c>
      <c r="M42" s="11">
        <v>2.8076234019392191E-4</v>
      </c>
    </row>
    <row r="43" spans="1:13" x14ac:dyDescent="0.25">
      <c r="A43" s="12">
        <v>35</v>
      </c>
      <c r="B43" s="1" t="s">
        <v>36</v>
      </c>
      <c r="C43" s="2">
        <v>1.1648636177942603E-3</v>
      </c>
      <c r="D43" s="2">
        <v>0</v>
      </c>
      <c r="E43" s="2">
        <v>1.4429194841498334E-2</v>
      </c>
      <c r="F43" s="2">
        <v>1.0707348363192179E-3</v>
      </c>
      <c r="G43" s="2">
        <v>8.8467586845177352E-4</v>
      </c>
      <c r="H43" s="2">
        <v>7.9531123416729356E-4</v>
      </c>
      <c r="I43" s="2">
        <v>5.4507195946448365E-3</v>
      </c>
      <c r="J43" s="2">
        <v>3.8806766757898473E-3</v>
      </c>
      <c r="K43" s="3">
        <v>0.75163446332450201</v>
      </c>
      <c r="L43" s="2">
        <v>1.9329800169785372E-3</v>
      </c>
      <c r="M43" s="11">
        <v>6.6890547447886204E-3</v>
      </c>
    </row>
    <row r="44" spans="1:13" x14ac:dyDescent="0.25">
      <c r="A44" s="12">
        <v>36</v>
      </c>
      <c r="B44" s="1" t="s">
        <v>37</v>
      </c>
      <c r="C44" s="2">
        <v>7.0567006020203881E-4</v>
      </c>
      <c r="D44" s="2">
        <v>9.8847438862859038E-6</v>
      </c>
      <c r="E44" s="2">
        <v>2.2624005054055329E-3</v>
      </c>
      <c r="F44" s="2">
        <v>1.8150641612951605E-4</v>
      </c>
      <c r="G44" s="2">
        <v>4.8762013185715922E-4</v>
      </c>
      <c r="H44" s="2">
        <v>1.1576273229178796E-3</v>
      </c>
      <c r="I44" s="2">
        <v>1.8243649696595735E-3</v>
      </c>
      <c r="J44" s="2">
        <v>1.2359563535826578E-3</v>
      </c>
      <c r="K44" s="3">
        <v>9.6400691345912309E-2</v>
      </c>
      <c r="L44" s="2">
        <v>0.1236946075184939</v>
      </c>
      <c r="M44" s="11">
        <v>4.5235092370439784E-3</v>
      </c>
    </row>
    <row r="45" spans="1:13" x14ac:dyDescent="0.25">
      <c r="A45" s="12">
        <v>37</v>
      </c>
      <c r="B45" s="1" t="s">
        <v>38</v>
      </c>
      <c r="C45" s="2">
        <v>4.1238256107489699E-3</v>
      </c>
      <c r="D45" s="2">
        <v>0</v>
      </c>
      <c r="E45" s="2">
        <v>9.6373978823852194E-3</v>
      </c>
      <c r="F45" s="2">
        <v>4.5127989368269248E-4</v>
      </c>
      <c r="G45" s="2">
        <v>8.2358089816486017E-4</v>
      </c>
      <c r="H45" s="2">
        <v>4.4804113650145439E-3</v>
      </c>
      <c r="I45" s="2">
        <v>6.8233482028540616E-3</v>
      </c>
      <c r="J45" s="2">
        <v>2.0716458565780919E-3</v>
      </c>
      <c r="K45" s="4">
        <v>7.3395365840231018E-4</v>
      </c>
      <c r="L45" s="2">
        <v>4.2549904266118372E-3</v>
      </c>
      <c r="M45" s="11">
        <v>2.7123439250829478E-2</v>
      </c>
    </row>
    <row r="46" spans="1:13" x14ac:dyDescent="0.25">
      <c r="A46" s="12">
        <v>38</v>
      </c>
      <c r="B46" s="1" t="s">
        <v>39</v>
      </c>
      <c r="C46" s="2">
        <v>5.0780803400469251E-4</v>
      </c>
      <c r="D46" s="2">
        <v>6.5912205118222065E-5</v>
      </c>
      <c r="E46" s="2">
        <v>4.090738304259051E-4</v>
      </c>
      <c r="F46" s="2">
        <v>6.3400382157477805E-5</v>
      </c>
      <c r="G46" s="2">
        <v>3.9917560516509384E-5</v>
      </c>
      <c r="H46" s="2">
        <v>8.0700573954918119E-4</v>
      </c>
      <c r="I46" s="2">
        <v>4.8545799206843138E-4</v>
      </c>
      <c r="J46" s="2">
        <v>1.5735977573313505E-5</v>
      </c>
      <c r="K46" s="4">
        <v>0</v>
      </c>
      <c r="L46" s="2">
        <v>6.9143709180374783E-5</v>
      </c>
      <c r="M46" s="11">
        <v>4.1267703171586883E-3</v>
      </c>
    </row>
    <row r="47" spans="1:13" x14ac:dyDescent="0.25">
      <c r="A47" s="12">
        <v>39</v>
      </c>
      <c r="B47" s="1" t="s">
        <v>40</v>
      </c>
      <c r="C47" s="2">
        <v>9.1174052105023304E-5</v>
      </c>
      <c r="D47" s="2">
        <v>0</v>
      </c>
      <c r="E47" s="2">
        <v>3.1684042424613082E-5</v>
      </c>
      <c r="F47" s="2">
        <v>6.8612261896200784E-5</v>
      </c>
      <c r="G47" s="2">
        <v>3.9932740015109118E-4</v>
      </c>
      <c r="H47" s="2">
        <v>1.5697790070260162E-2</v>
      </c>
      <c r="I47" s="2">
        <v>4.960734530696358E-3</v>
      </c>
      <c r="J47" s="2">
        <v>1.3757620205046785E-3</v>
      </c>
      <c r="K47" s="4">
        <v>1.9268355443770389E-2</v>
      </c>
      <c r="L47" s="2">
        <v>1.6915733840300522E-2</v>
      </c>
      <c r="M47" s="11">
        <v>6.9896221056369046E-3</v>
      </c>
    </row>
    <row r="48" spans="1:13" x14ac:dyDescent="0.25">
      <c r="A48" s="12">
        <v>40</v>
      </c>
      <c r="B48" s="1" t="s">
        <v>41</v>
      </c>
      <c r="C48" s="2">
        <v>2.0843380341119479E-3</v>
      </c>
      <c r="D48" s="2">
        <v>4.6506104440845343E-4</v>
      </c>
      <c r="E48" s="2">
        <v>2.2527268481623572E-3</v>
      </c>
      <c r="F48" s="2">
        <v>4.575918075173616E-4</v>
      </c>
      <c r="G48" s="2">
        <v>1.2533639865626911E-4</v>
      </c>
      <c r="H48" s="2">
        <v>2.5940564328161937E-4</v>
      </c>
      <c r="I48" s="2">
        <v>3.166194522841924E-3</v>
      </c>
      <c r="J48" s="2">
        <v>2.6484006544239436E-4</v>
      </c>
      <c r="K48" s="4">
        <v>1.6790508679073374E-4</v>
      </c>
      <c r="L48" s="2">
        <v>3.6098606032555308E-4</v>
      </c>
      <c r="M48" s="11">
        <v>2.5747325982998268E-2</v>
      </c>
    </row>
    <row r="49" spans="1:13" x14ac:dyDescent="0.25">
      <c r="A49" s="12">
        <v>41</v>
      </c>
      <c r="B49" s="1" t="s">
        <v>42</v>
      </c>
      <c r="C49" s="2">
        <v>0</v>
      </c>
      <c r="D49" s="2">
        <v>0</v>
      </c>
      <c r="E49" s="2">
        <v>0</v>
      </c>
      <c r="F49" s="2">
        <v>8.3134454855465068E-5</v>
      </c>
      <c r="G49" s="2">
        <v>9.6156320319120327E-3</v>
      </c>
      <c r="H49" s="2">
        <v>1.3301662148500011E-3</v>
      </c>
      <c r="I49" s="2">
        <v>1.9840117093905553E-3</v>
      </c>
      <c r="J49" s="2">
        <v>0</v>
      </c>
      <c r="K49" s="4">
        <v>0</v>
      </c>
      <c r="L49" s="2">
        <v>0</v>
      </c>
      <c r="M49" s="11">
        <v>1.2491828197233809E-3</v>
      </c>
    </row>
    <row r="50" spans="1:13" x14ac:dyDescent="0.25">
      <c r="A50" s="12">
        <v>42</v>
      </c>
      <c r="B50" s="1" t="s">
        <v>43</v>
      </c>
      <c r="C50" s="2">
        <v>2.3815225890993757E-2</v>
      </c>
      <c r="D50" s="2">
        <v>7.2357413879824929E-3</v>
      </c>
      <c r="E50" s="2">
        <v>6.8279567475083389E-2</v>
      </c>
      <c r="F50" s="2">
        <v>3.0157536308799346E-3</v>
      </c>
      <c r="G50" s="2">
        <v>5.57777817333459E-3</v>
      </c>
      <c r="H50" s="2">
        <v>1.1072759848031057E-2</v>
      </c>
      <c r="I50" s="2">
        <v>2.4870231272367573E-2</v>
      </c>
      <c r="J50" s="2">
        <v>3.8300201289829354E-2</v>
      </c>
      <c r="K50" s="4">
        <v>3.4162625008390193E-2</v>
      </c>
      <c r="L50" s="2">
        <v>2.9874920701560226E-2</v>
      </c>
      <c r="M50" s="11">
        <v>0.38139769051957562</v>
      </c>
    </row>
    <row r="51" spans="1:13" x14ac:dyDescent="0.25">
      <c r="A51" s="9" t="s">
        <v>53</v>
      </c>
      <c r="B51" s="9"/>
      <c r="C51" s="10">
        <f>SUBTOTAL(109,Tableau1[Journaux])</f>
        <v>0.99999999999999989</v>
      </c>
      <c r="D51" s="10">
        <f>SUBTOTAL(109,Tableau1[Carton ondulé])</f>
        <v>1.0000000000000002</v>
      </c>
      <c r="E51" s="10">
        <f>SUBTOTAL(109,Tableau1[Papier mixte])</f>
        <v>0.99999999999999967</v>
      </c>
      <c r="F51" s="10">
        <f>SUBTOTAL(109,Tableau1[Multicouches])</f>
        <v>0.99999999999999989</v>
      </c>
      <c r="G51" s="10">
        <f>SUBTOTAL(109,Tableau1[PET])</f>
        <v>1</v>
      </c>
      <c r="H51" s="10">
        <f>SUBTOTAL(109,Tableau1[HDPE])</f>
        <v>1.0000000000000002</v>
      </c>
      <c r="I51" s="10">
        <f>SUBTOTAL(109,Tableau1[Plastiques mélangés])</f>
        <v>1</v>
      </c>
      <c r="J51" s="10">
        <f>SUBTOTAL(109,Tableau1[Sacs et pellicules])</f>
        <v>0.99999999999999978</v>
      </c>
      <c r="K51" s="10">
        <f>SUBTOTAL(109,Tableau1[Acier])</f>
        <v>0.99999999999999989</v>
      </c>
      <c r="L51" s="10">
        <f>SUBTOTAL(109,Tableau1[Aluminium domestique])</f>
        <v>0.99999999999999978</v>
      </c>
      <c r="M51" s="10">
        <f>SUBTOTAL(109,Tableau1[Rejets])</f>
        <v>1</v>
      </c>
    </row>
    <row r="53" spans="1:13" x14ac:dyDescent="0.25">
      <c r="B53" s="7" t="s">
        <v>54</v>
      </c>
      <c r="C53" s="7">
        <v>129</v>
      </c>
      <c r="D53" s="7">
        <v>123</v>
      </c>
      <c r="E53" s="7">
        <v>122</v>
      </c>
      <c r="F53" s="7">
        <v>67</v>
      </c>
      <c r="G53" s="7">
        <v>82</v>
      </c>
      <c r="H53" s="7">
        <v>97</v>
      </c>
      <c r="I53" s="7">
        <v>145</v>
      </c>
      <c r="J53" s="7">
        <v>107</v>
      </c>
      <c r="K53" s="7">
        <v>47</v>
      </c>
      <c r="L53" s="7">
        <v>47</v>
      </c>
      <c r="M53" s="7">
        <v>187</v>
      </c>
    </row>
    <row r="54" spans="1:13" x14ac:dyDescent="0.25">
      <c r="B54" s="7" t="s">
        <v>55</v>
      </c>
      <c r="C54" s="7">
        <v>12</v>
      </c>
      <c r="D54" s="7">
        <v>12</v>
      </c>
      <c r="E54" s="7">
        <v>10</v>
      </c>
      <c r="F54" s="7">
        <v>7</v>
      </c>
      <c r="G54" s="7">
        <v>9</v>
      </c>
      <c r="H54" s="7">
        <v>10</v>
      </c>
      <c r="I54" s="7">
        <v>15</v>
      </c>
      <c r="J54" s="7">
        <v>11</v>
      </c>
      <c r="K54" s="7">
        <v>5</v>
      </c>
      <c r="L54" s="7">
        <v>5</v>
      </c>
      <c r="M54" s="7">
        <v>19</v>
      </c>
    </row>
    <row r="55" spans="1:13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3" x14ac:dyDescent="0.25">
      <c r="A56" s="5" t="s">
        <v>56</v>
      </c>
    </row>
    <row r="57" spans="1:13" x14ac:dyDescent="0.25">
      <c r="A57" t="s">
        <v>57</v>
      </c>
    </row>
  </sheetData>
  <pageMargins left="0.70866141732283472" right="0.70866141732283472" top="0.74803149606299213" bottom="0.74803149606299213" header="0.31496062992125984" footer="0.31496062992125984"/>
  <pageSetup paperSize="260" scale="53" orientation="landscape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RowHeight="15" x14ac:dyDescent="0.25"/>
  <sheetData>
    <row r="1" spans="1:1" ht="15.75" x14ac:dyDescent="0.25">
      <c r="A1" s="6" t="s">
        <v>61</v>
      </c>
    </row>
    <row r="2" spans="1:1" ht="15.75" x14ac:dyDescent="0.25">
      <c r="A2" s="6" t="s">
        <v>60</v>
      </c>
    </row>
  </sheetData>
  <pageMargins left="0.7" right="0.7" top="0.75" bottom="0.75" header="0.3" footer="0.3"/>
  <pageSetup paperSize="0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Introduction</vt:lpstr>
      <vt:lpstr>Résultats</vt:lpstr>
      <vt:lpstr>Annexe I</vt:lpstr>
      <vt:lpstr>Résultats!Zone_d_impression</vt:lpstr>
    </vt:vector>
  </TitlesOfParts>
  <Company>RECYC-QUÉBEC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Lafrance</dc:creator>
  <cp:lastModifiedBy>Laurence Moreau</cp:lastModifiedBy>
  <cp:lastPrinted>2020-06-09T12:53:55Z</cp:lastPrinted>
  <dcterms:created xsi:type="dcterms:W3CDTF">2020-06-09T12:02:51Z</dcterms:created>
  <dcterms:modified xsi:type="dcterms:W3CDTF">2021-01-19T18:13:21Z</dcterms:modified>
</cp:coreProperties>
</file>