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codeName="ThisWorkbook" defaultThemeVersion="166925"/>
  <mc:AlternateContent xmlns:mc="http://schemas.openxmlformats.org/markup-compatibility/2006">
    <mc:Choice Requires="x15">
      <x15ac:absPath xmlns:x15ac="http://schemas.microsoft.com/office/spreadsheetml/2010/11/ac" url="https://eeq.sharepoint.com/sites/Tarificationetecomodulation/Documents partages/Écomodulation/04_Bonus incitatif écoconception/04_T2022/01_Formulaire/T2022 v2.0/"/>
    </mc:Choice>
  </mc:AlternateContent>
  <xr:revisionPtr revIDLastSave="2334" documentId="120_{6C8964DC-3FD4-4299-BD0A-85A2C108221D}" xr6:coauthVersionLast="47" xr6:coauthVersionMax="47" xr10:uidLastSave="{977573B5-F856-496E-B5A8-490654092E8D}"/>
  <workbookProtection workbookAlgorithmName="SHA-512" workbookHashValue="4kztuor2b+zXKV5CPx1pNylTekUuHShfk2IkoE/sq+9Cor5b9Wef1gia8z3xdYwrNjrH3VNhlTcLdYIVNDDhVg==" workbookSaltValue="os7rC82viEVDUy02urg8iw==" workbookSpinCount="100000" lockStructure="1"/>
  <bookViews>
    <workbookView xWindow="-120" yWindow="-120" windowWidth="24240" windowHeight="13140" tabRatio="641" xr2:uid="{7B3C9C42-1654-42C7-88AD-272421D988AD}"/>
  </bookViews>
  <sheets>
    <sheet name="Form" sheetId="17" r:id="rId1"/>
    <sheet name="Ecodesign actions" sheetId="15" r:id="rId2"/>
    <sheet name="Appendix A" sheetId="18" r:id="rId3"/>
    <sheet name="Appendix B" sheetId="19" r:id="rId4"/>
    <sheet name="Listes" sheetId="4" state="hidden" r:id="rId5"/>
    <sheet name="Version" sheetId="14" state="hidden" r:id="rId6"/>
  </sheets>
  <definedNames>
    <definedName name="Info">#REF!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xlnp="http://schemas.microsoft.com/office/spreadsheetml/2019/extlinksprops" uri="{FCE6A71B-6B00-49CD-AB44-F6B1AE7CDE65}">
      <xxlnp:externalLinksPr autoRefresh="1"/>
    </ext>
  </extLst>
</workbook>
</file>

<file path=xl/calcChain.xml><?xml version="1.0" encoding="utf-8"?>
<calcChain xmlns="http://schemas.openxmlformats.org/spreadsheetml/2006/main">
  <c r="I23" i="18" l="1"/>
  <c r="G65" i="4"/>
  <c r="G39" i="4"/>
  <c r="G33" i="4"/>
  <c r="G27" i="4"/>
  <c r="G21" i="4"/>
  <c r="G11" i="4"/>
  <c r="K42" i="19" l="1"/>
  <c r="K43" i="19"/>
  <c r="K44" i="19"/>
  <c r="K45" i="19"/>
  <c r="K46" i="19"/>
  <c r="K47" i="19"/>
  <c r="K48" i="19"/>
  <c r="K49" i="19"/>
  <c r="K50" i="19"/>
  <c r="K51" i="19"/>
  <c r="K52" i="19"/>
  <c r="K53" i="19"/>
  <c r="K54" i="19"/>
  <c r="K55" i="19"/>
  <c r="K56" i="19"/>
  <c r="K57" i="19"/>
  <c r="K58" i="19"/>
  <c r="K59" i="19"/>
  <c r="K60" i="19"/>
  <c r="K61" i="19"/>
  <c r="K62" i="19"/>
  <c r="K63" i="19"/>
  <c r="K64" i="19"/>
  <c r="K65" i="19"/>
  <c r="K66" i="19"/>
  <c r="I24" i="18"/>
  <c r="I25" i="18"/>
  <c r="I26" i="18"/>
  <c r="I27" i="18"/>
  <c r="B64" i="15" l="1"/>
  <c r="B62" i="15"/>
  <c r="B63" i="15"/>
  <c r="B61" i="15"/>
  <c r="B59" i="15"/>
  <c r="B60" i="15"/>
  <c r="B58" i="15"/>
  <c r="B57" i="15"/>
  <c r="B56" i="15"/>
  <c r="B55" i="15"/>
  <c r="B54" i="15"/>
  <c r="K13" i="15"/>
  <c r="J67" i="19"/>
  <c r="D27" i="17"/>
  <c r="D28" i="17"/>
  <c r="K18" i="19" l="1"/>
  <c r="K19" i="19"/>
  <c r="K20" i="19"/>
  <c r="K21" i="19"/>
  <c r="K22" i="19"/>
  <c r="K23" i="19"/>
  <c r="K24" i="19"/>
  <c r="K25" i="19"/>
  <c r="K26" i="19"/>
  <c r="K27" i="19"/>
  <c r="K28" i="19"/>
  <c r="K29" i="19"/>
  <c r="K30" i="19"/>
  <c r="K31" i="19"/>
  <c r="K32" i="19"/>
  <c r="K33" i="19"/>
  <c r="K34" i="19"/>
  <c r="K35" i="19"/>
  <c r="K36" i="19"/>
  <c r="K37" i="19"/>
  <c r="K38" i="19"/>
  <c r="K39" i="19"/>
  <c r="K40" i="19"/>
  <c r="K41" i="19"/>
  <c r="K17" i="19"/>
  <c r="I67" i="19"/>
  <c r="H27" i="18"/>
  <c r="H26" i="18"/>
  <c r="H25" i="18"/>
  <c r="H24" i="18"/>
  <c r="H23" i="18"/>
  <c r="D29" i="17"/>
  <c r="K67" i="19" l="1"/>
  <c r="H28" i="18"/>
  <c r="G28" i="18"/>
  <c r="K38" i="15"/>
  <c r="K32" i="15"/>
  <c r="K25" i="15"/>
  <c r="K19" i="15"/>
  <c r="K44" i="15" l="1"/>
  <c r="I10" i="18" l="1"/>
  <c r="J23" i="18" s="1"/>
  <c r="L10" i="19"/>
  <c r="J27" i="18" l="1"/>
  <c r="J26" i="18"/>
  <c r="J25" i="18"/>
  <c r="J24" i="18"/>
  <c r="L17" i="19"/>
  <c r="M17" i="19" s="1"/>
  <c r="L43" i="19"/>
  <c r="M43" i="19" s="1"/>
  <c r="L45" i="19"/>
  <c r="M45" i="19" s="1"/>
  <c r="L48" i="19"/>
  <c r="M48" i="19" s="1"/>
  <c r="L51" i="19"/>
  <c r="M51" i="19" s="1"/>
  <c r="L53" i="19"/>
  <c r="M53" i="19" s="1"/>
  <c r="L56" i="19"/>
  <c r="M56" i="19" s="1"/>
  <c r="L59" i="19"/>
  <c r="M59" i="19" s="1"/>
  <c r="L61" i="19"/>
  <c r="M61" i="19" s="1"/>
  <c r="L64" i="19"/>
  <c r="M64" i="19" s="1"/>
  <c r="L54" i="19"/>
  <c r="M54" i="19" s="1"/>
  <c r="L62" i="19"/>
  <c r="M62" i="19" s="1"/>
  <c r="L42" i="19"/>
  <c r="M42" i="19" s="1"/>
  <c r="L50" i="19"/>
  <c r="M50" i="19" s="1"/>
  <c r="L58" i="19"/>
  <c r="M58" i="19" s="1"/>
  <c r="L66" i="19"/>
  <c r="M66" i="19" s="1"/>
  <c r="L44" i="19"/>
  <c r="M44" i="19" s="1"/>
  <c r="L47" i="19"/>
  <c r="M47" i="19" s="1"/>
  <c r="L49" i="19"/>
  <c r="M49" i="19" s="1"/>
  <c r="L52" i="19"/>
  <c r="M52" i="19" s="1"/>
  <c r="L55" i="19"/>
  <c r="M55" i="19" s="1"/>
  <c r="L57" i="19"/>
  <c r="M57" i="19" s="1"/>
  <c r="L60" i="19"/>
  <c r="M60" i="19" s="1"/>
  <c r="L63" i="19"/>
  <c r="M63" i="19" s="1"/>
  <c r="L65" i="19"/>
  <c r="M65" i="19" s="1"/>
  <c r="L46" i="19"/>
  <c r="M46" i="19" s="1"/>
  <c r="L18" i="19"/>
  <c r="M18" i="19" s="1"/>
  <c r="L22" i="19"/>
  <c r="M22" i="19" s="1"/>
  <c r="L26" i="19"/>
  <c r="M26" i="19" s="1"/>
  <c r="L30" i="19"/>
  <c r="M30" i="19" s="1"/>
  <c r="L34" i="19"/>
  <c r="M34" i="19" s="1"/>
  <c r="L38" i="19"/>
  <c r="M38" i="19" s="1"/>
  <c r="L29" i="19"/>
  <c r="M29" i="19" s="1"/>
  <c r="L37" i="19"/>
  <c r="M37" i="19" s="1"/>
  <c r="L19" i="19"/>
  <c r="M19" i="19" s="1"/>
  <c r="L23" i="19"/>
  <c r="M23" i="19" s="1"/>
  <c r="L27" i="19"/>
  <c r="M27" i="19" s="1"/>
  <c r="L31" i="19"/>
  <c r="M31" i="19" s="1"/>
  <c r="L35" i="19"/>
  <c r="M35" i="19" s="1"/>
  <c r="L39" i="19"/>
  <c r="M39" i="19" s="1"/>
  <c r="L25" i="19"/>
  <c r="M25" i="19" s="1"/>
  <c r="L41" i="19"/>
  <c r="M41" i="19" s="1"/>
  <c r="L20" i="19"/>
  <c r="M20" i="19" s="1"/>
  <c r="L24" i="19"/>
  <c r="M24" i="19" s="1"/>
  <c r="L28" i="19"/>
  <c r="M28" i="19" s="1"/>
  <c r="L32" i="19"/>
  <c r="M32" i="19" s="1"/>
  <c r="L36" i="19"/>
  <c r="M36" i="19" s="1"/>
  <c r="L40" i="19"/>
  <c r="M40" i="19" s="1"/>
  <c r="L21" i="19"/>
  <c r="M21" i="19" s="1"/>
  <c r="L33" i="19"/>
  <c r="M33" i="19" s="1"/>
  <c r="I11" i="18" l="1" a="1"/>
  <c r="I11" i="18" s="1"/>
  <c r="J28" i="18" a="1"/>
  <c r="J28" i="18" s="1"/>
  <c r="I62" i="4" l="1"/>
  <c r="I55" i="4"/>
  <c r="I44" i="4"/>
  <c r="I34" i="4"/>
  <c r="I20" i="4"/>
  <c r="I12" i="4"/>
  <c r="K72" i="4" l="1" a="1"/>
  <c r="K72" i="4" s="1"/>
  <c r="K76" i="4" a="1"/>
  <c r="K76" i="4" s="1"/>
  <c r="M67" i="19" a="1"/>
  <c r="M67" i="19" s="1"/>
  <c r="L11" i="19" a="1"/>
  <c r="L11" i="1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F2C32D90-BA9B-4758-B1BE-DEC298D0A507}" keepAlive="1" name="Requête - Tarif2022" description="Connexion à la requête « Tarif2022 » dans le classeur." type="5" refreshedVersion="0" background="1" saveData="1">
    <dbPr connection="Provider=Microsoft.Mashup.OleDb.1;Data Source=$Workbook$;Location=Tarif2022;Extended Properties=&quot;&quot;" command="SELECT * FROM [Tarif2022]"/>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<sst xmlns="http://schemas.openxmlformats.org/spreadsheetml/2006/main" count="568" uniqueCount="298">
  <si>
    <t xml:space="preserve">Signature : </t>
  </si>
  <si>
    <t># 1</t>
  </si>
  <si>
    <t># 2</t>
  </si>
  <si>
    <t># 3</t>
  </si>
  <si>
    <t># 4</t>
  </si>
  <si>
    <t># 5</t>
  </si>
  <si>
    <t>Oui</t>
  </si>
  <si>
    <t>Non</t>
  </si>
  <si>
    <t>Catégories de matières pour composantes principales</t>
  </si>
  <si>
    <t>Catégories de matières pour composantes et emballages secondaires</t>
  </si>
  <si>
    <t>Formules liste</t>
  </si>
  <si>
    <t>Pour composante principale</t>
  </si>
  <si>
    <t>Bouchon ou couvercle</t>
  </si>
  <si>
    <t>Étiquette</t>
  </si>
  <si>
    <t>Pour composante secondaire</t>
  </si>
  <si>
    <t>Boite ou étui</t>
  </si>
  <si>
    <t>Pellicule de plastique</t>
  </si>
  <si>
    <t>Intercalaire</t>
  </si>
  <si>
    <t>Non applicable</t>
  </si>
  <si>
    <t>Autres : préciser le nom de la matière dans la ligne du dessous</t>
  </si>
  <si>
    <t>Palette</t>
  </si>
  <si>
    <t>Carton ondulé</t>
  </si>
  <si>
    <t>Emballages de papier kraft</t>
  </si>
  <si>
    <t>Acier</t>
  </si>
  <si>
    <t>Aluminium</t>
  </si>
  <si>
    <t>HDPE</t>
  </si>
  <si>
    <t>PP</t>
  </si>
  <si>
    <t>Autres - préciser ici :</t>
  </si>
  <si>
    <t>LDPE</t>
  </si>
  <si>
    <t>Papier-Couché</t>
  </si>
  <si>
    <t>Papier-Non couché</t>
  </si>
  <si>
    <t>PET</t>
  </si>
  <si>
    <t>PS</t>
  </si>
  <si>
    <t>PE</t>
  </si>
  <si>
    <t>PVC</t>
  </si>
  <si>
    <t>PETG</t>
  </si>
  <si>
    <t>Carton plat</t>
  </si>
  <si>
    <t>Boite ou étui-Aluminium</t>
  </si>
  <si>
    <t>Bois</t>
  </si>
  <si>
    <t>Matières pour composantes et emballages secondaires</t>
  </si>
  <si>
    <t>Bouchon ou couvercle-Acier-</t>
  </si>
  <si>
    <t>Bouchon ou couvercle-Aluminium-</t>
  </si>
  <si>
    <t>Bouchon ou couvercle-HDPE-</t>
  </si>
  <si>
    <t>Bouchon ou couvercle-PP-</t>
  </si>
  <si>
    <t>Étiquette-Aluminium-</t>
  </si>
  <si>
    <t>Étiquette-LDPE-</t>
  </si>
  <si>
    <t>Étiquette-Papier-Couché</t>
  </si>
  <si>
    <t>Étiquette-Papier-Non couché</t>
  </si>
  <si>
    <t>Étiquette-PET-</t>
  </si>
  <si>
    <t>Étiquette-PS-</t>
  </si>
  <si>
    <t>Étiquette-PP-</t>
  </si>
  <si>
    <t>Étiquette-PE-</t>
  </si>
  <si>
    <t>Étiquette-PVC-</t>
  </si>
  <si>
    <t>Étiquette-PETG-</t>
  </si>
  <si>
    <t>Boite ou étui-Carton-Carton ondulé</t>
  </si>
  <si>
    <t>Boite ou étui-Carton-Emballages de papier kraft</t>
  </si>
  <si>
    <t>Boite ou étui-Carton-Carton plat</t>
  </si>
  <si>
    <t>Boite ou étui-HDPE-</t>
  </si>
  <si>
    <t>Boite ou étui-Aluminium-</t>
  </si>
  <si>
    <t>Boite ou étui-PET-</t>
  </si>
  <si>
    <t>Pellicule plastique-LDPE-</t>
  </si>
  <si>
    <t>Pellicule plastique-HDPE-</t>
  </si>
  <si>
    <t>Pellicule plastique-PS-</t>
  </si>
  <si>
    <t>Pellicule plastique-PP-</t>
  </si>
  <si>
    <t>Pellicule plastique-PE-</t>
  </si>
  <si>
    <t>Pellicule plastique-PVC-</t>
  </si>
  <si>
    <t>Pellicule plastique-PETG-</t>
  </si>
  <si>
    <t>Intercalaire-carton-Carton ondulé</t>
  </si>
  <si>
    <t>Intercalaire-carton-Emballages de papier kraft</t>
  </si>
  <si>
    <t>Intercalaire-carton-Carton plat</t>
  </si>
  <si>
    <t>Palette-Bois-</t>
  </si>
  <si>
    <t>Palette-HDPE-</t>
  </si>
  <si>
    <t>Palette-PP-</t>
  </si>
  <si>
    <t>TOTAL</t>
  </si>
  <si>
    <t>Matières</t>
  </si>
  <si>
    <t>bonusecoconception@eeq.ca</t>
  </si>
  <si>
    <t>Questions?</t>
  </si>
  <si>
    <t>Oui/Non</t>
  </si>
  <si>
    <t>- Choisir une catégorie de matière -</t>
  </si>
  <si>
    <t>- Choisir une matière -</t>
  </si>
  <si>
    <t>https://ecoconception.eeq.ca/fr-ca/bonus</t>
  </si>
  <si>
    <t>Formulaire de demande de bonus</t>
  </si>
  <si>
    <t>Communication</t>
  </si>
  <si>
    <t>%</t>
  </si>
  <si>
    <t># 6</t>
  </si>
  <si>
    <t># 7</t>
  </si>
  <si>
    <t># 8</t>
  </si>
  <si>
    <t># 9</t>
  </si>
  <si>
    <t># 10</t>
  </si>
  <si>
    <t># 11</t>
  </si>
  <si>
    <t># 12</t>
  </si>
  <si>
    <t># 13</t>
  </si>
  <si>
    <t># 14</t>
  </si>
  <si>
    <t># 15</t>
  </si>
  <si>
    <t># 16</t>
  </si>
  <si>
    <t># 17</t>
  </si>
  <si>
    <t># 18</t>
  </si>
  <si>
    <t># 19</t>
  </si>
  <si>
    <t># 20</t>
  </si>
  <si>
    <t># 21</t>
  </si>
  <si>
    <t># 22</t>
  </si>
  <si>
    <t># 23</t>
  </si>
  <si>
    <t># 24</t>
  </si>
  <si>
    <t># 25</t>
  </si>
  <si>
    <t># 26</t>
  </si>
  <si>
    <t># 27</t>
  </si>
  <si>
    <t># 28</t>
  </si>
  <si>
    <t># 29</t>
  </si>
  <si>
    <t># 30</t>
  </si>
  <si>
    <t>Tarif 2022</t>
  </si>
  <si>
    <t>Pièces justificatives</t>
  </si>
  <si>
    <t>v2.0</t>
  </si>
  <si>
    <t># 31</t>
  </si>
  <si>
    <t># 32</t>
  </si>
  <si>
    <t># 33</t>
  </si>
  <si>
    <t># 34</t>
  </si>
  <si>
    <t># 35</t>
  </si>
  <si>
    <t># 36</t>
  </si>
  <si>
    <t># 37</t>
  </si>
  <si>
    <t># 38</t>
  </si>
  <si>
    <t># 39</t>
  </si>
  <si>
    <t># 40</t>
  </si>
  <si>
    <t># 41</t>
  </si>
  <si>
    <t># 42</t>
  </si>
  <si>
    <t># 43</t>
  </si>
  <si>
    <t># 44</t>
  </si>
  <si>
    <t># 45</t>
  </si>
  <si>
    <t># 46</t>
  </si>
  <si>
    <t># 47</t>
  </si>
  <si>
    <t># 48</t>
  </si>
  <si>
    <t># 49</t>
  </si>
  <si>
    <t># 50</t>
  </si>
  <si>
    <t>Ecodesign actions</t>
  </si>
  <si>
    <r>
      <t xml:space="preserve">The ecodesign incentive bonus is driven by ten ecodesign actions in four themes that are each associated with a </t>
    </r>
    <r>
      <rPr>
        <b/>
        <sz val="10"/>
        <color rgb="FF575756"/>
        <rFont val="Arial"/>
        <family val="2"/>
      </rPr>
      <t>bonus equal to 20% of the contribution payable</t>
    </r>
    <r>
      <rPr>
        <sz val="10"/>
        <color rgb="FF575756"/>
        <rFont val="Arial"/>
        <family val="2"/>
      </rPr>
      <t xml:space="preserve"> for designated container or packaging. An </t>
    </r>
    <r>
      <rPr>
        <b/>
        <sz val="10"/>
        <color rgb="FF575756"/>
        <rFont val="Arial"/>
        <family val="2"/>
      </rPr>
      <t>additional 10% bonus</t>
    </r>
    <r>
      <rPr>
        <sz val="10"/>
        <color rgb="FF575756"/>
        <rFont val="Arial"/>
        <family val="2"/>
      </rPr>
      <t xml:space="preserve"> may be granted to conduct a case study.
When submitting a bonus request, the company must indicate the ecodesign actions it undertook and specify whether it wants its initiatives published as a case study featured in the Ecodesign Portal. Companies can accumulate </t>
    </r>
    <r>
      <rPr>
        <b/>
        <sz val="10"/>
        <color rgb="FF575756"/>
        <rFont val="Arial"/>
        <family val="2"/>
      </rPr>
      <t>bonuses up to a maximum of 50%</t>
    </r>
    <r>
      <rPr>
        <sz val="10"/>
        <color rgb="FF575756"/>
        <rFont val="Arial"/>
        <family val="2"/>
      </rPr>
      <t>.
For full details on eligible ecodesign actions, acceptance criteria, supporting documents to be prepared and fictitious examples, please consult the :</t>
    </r>
  </si>
  <si>
    <t>The ecodesign incentive bonus guide</t>
  </si>
  <si>
    <t>Source reduction</t>
  </si>
  <si>
    <t>• Reduction in weight and/or in volume</t>
  </si>
  <si>
    <t>• Design for reuse</t>
  </si>
  <si>
    <t>Procurement</t>
  </si>
  <si>
    <t>• Integration of recycled content</t>
  </si>
  <si>
    <t>• Local purchasing practices</t>
  </si>
  <si>
    <t>Recyclability</t>
  </si>
  <si>
    <t>• Elimination of a component to shift towards mono-material</t>
  </si>
  <si>
    <t>• Elimination or substitution of a problematic material</t>
  </si>
  <si>
    <t>•  Improved recyclability potential</t>
  </si>
  <si>
    <t>• Self-declared environmental claims</t>
  </si>
  <si>
    <t xml:space="preserve">• Environmental labels (recognized certification) </t>
  </si>
  <si>
    <t>• Sorting instructions</t>
  </si>
  <si>
    <t>Conducting a case study</t>
  </si>
  <si>
    <t>Ecodesign incentive bonus - Bonus application form</t>
  </si>
  <si>
    <t>Application form</t>
  </si>
  <si>
    <r>
      <rPr>
        <b/>
        <sz val="16"/>
        <color rgb="FF006636"/>
        <rFont val="Arial"/>
        <family val="2"/>
      </rPr>
      <t>Company information</t>
    </r>
  </si>
  <si>
    <t>General information on the ecodesign initiative</t>
  </si>
  <si>
    <t xml:space="preserve">Company name: </t>
  </si>
  <si>
    <r>
      <t xml:space="preserve">Company account number : </t>
    </r>
    <r>
      <rPr>
        <i/>
        <sz val="10"/>
        <color rgb="FF9D9D9C"/>
        <rFont val="Arial"/>
        <family val="2"/>
      </rPr>
      <t>5-number code</t>
    </r>
  </si>
  <si>
    <t xml:space="preserve">Contact person: </t>
  </si>
  <si>
    <t xml:space="preserve">E-mail: </t>
  </si>
  <si>
    <r>
      <t xml:space="preserve">Telephone number: </t>
    </r>
    <r>
      <rPr>
        <i/>
        <sz val="10"/>
        <color rgb="FF9D9D9C"/>
        <rFont val="Arial"/>
        <family val="2"/>
      </rPr>
      <t>e.g. 999-999-9999</t>
    </r>
  </si>
  <si>
    <t>Company declaration</t>
  </si>
  <si>
    <r>
      <t>1.</t>
    </r>
    <r>
      <rPr>
        <sz val="10"/>
        <color rgb="FF951B81"/>
        <rFont val="Arial"/>
        <family val="2"/>
      </rPr>
      <t xml:space="preserve"> </t>
    </r>
    <r>
      <rPr>
        <sz val="10"/>
        <color rgb="FF575756"/>
        <rFont val="Arial"/>
        <family val="2"/>
      </rPr>
      <t>I hereby certify that I am duly authorized by the company targeted by the current Schedule of Contributions to submit the company’s ecodesign incentive bonus request to Éco Entreprises Québec (ÉEQ).</t>
    </r>
  </si>
  <si>
    <r>
      <t xml:space="preserve">2. </t>
    </r>
    <r>
      <rPr>
        <sz val="10"/>
        <color rgb="FF575756"/>
        <rFont val="Arial"/>
        <family val="2"/>
      </rPr>
      <t>I certify that the information submitted in this bonus request is accurate and complete and I acknowledge that any incomplete, late or inaccurate information may lead to the request being rejected. ÉEQ may review all bonus requests and request additional supporting documents as needed. Thus, I agree to keep any supporting data submitted with this bonus request for the next five (5) years.</t>
    </r>
  </si>
  <si>
    <r>
      <t xml:space="preserve">3. </t>
    </r>
    <r>
      <rPr>
        <sz val="10"/>
        <color rgb="FF575756"/>
        <rFont val="Arial"/>
        <family val="2"/>
      </rPr>
      <t>I accept that the data transmitted to ÉEQ may be stored and used, in non-nominative form, as part of future studies, analyses or research. In the event that our request leads to a bonus award, we accept that the company name and the good ecodesign practices used in our initiative be published and disclosed by ÉEQ.</t>
    </r>
  </si>
  <si>
    <r>
      <t xml:space="preserve">Date : 
</t>
    </r>
    <r>
      <rPr>
        <b/>
        <i/>
        <sz val="9"/>
        <color theme="2" tint="-0.249977111117893"/>
        <rFont val="Arial"/>
        <family val="2"/>
      </rPr>
      <t>YYYY-MM-DD</t>
    </r>
  </si>
  <si>
    <r>
      <rPr>
        <b/>
        <sz val="16"/>
        <color rgb="FF23653D"/>
        <rFont val="Arial"/>
        <family val="2"/>
      </rPr>
      <t>Submitting your request</t>
    </r>
  </si>
  <si>
    <t>Submit the bonus application form along with supporting documents to ÉEQ at :</t>
  </si>
  <si>
    <t>Contact us for any help and guidance you may need:</t>
  </si>
  <si>
    <t>Supporting documents checklist</t>
  </si>
  <si>
    <t>Guidance</t>
  </si>
  <si>
    <t>Pre-filled box. No action required.</t>
  </si>
  <si>
    <t>Box which must be filled.</t>
  </si>
  <si>
    <t xml:space="preserve">Admissible bonus (%) : </t>
  </si>
  <si>
    <t xml:space="preserve">Potential credit ($) : </t>
  </si>
  <si>
    <t>Information on the ecodesigned container or packaging</t>
  </si>
  <si>
    <t xml:space="preserve">Container or packaging name: </t>
  </si>
  <si>
    <t>Universal Product Code (UPC):</t>
  </si>
  <si>
    <t>Registration of materials reported in the Schedule of Contributions</t>
  </si>
  <si>
    <t>Component Name</t>
  </si>
  <si>
    <t>Material</t>
  </si>
  <si>
    <t>Material Category 
as reported</t>
  </si>
  <si>
    <t>Weight (g)</t>
  </si>
  <si>
    <t>Total weight as reported (kg)</t>
  </si>
  <si>
    <t>Rate per material (¢/kg)</t>
  </si>
  <si>
    <t>Potential credit / material
($)</t>
  </si>
  <si>
    <t>Material class</t>
  </si>
  <si>
    <t>Universal Product Code (UPC)</t>
  </si>
  <si>
    <t>Container or packaging name</t>
  </si>
  <si>
    <t xml:space="preserve">Units placed on the market: </t>
  </si>
  <si>
    <t>Units placed on the market</t>
  </si>
  <si>
    <t>Examples of material classification for certain components in the report</t>
  </si>
  <si>
    <t xml:space="preserve">For more details about materials reporting, please see the following page: </t>
  </si>
  <si>
    <t>https://www.eeq.ca/en/for-companies/</t>
  </si>
  <si>
    <t>Appendix B – Registration of a family of ecodesigned containers or packaging</t>
  </si>
  <si>
    <t>List the components of the ecodesigned container or packaging. Select from the drop-down menus the material of the components, as well as the material category considered for the Schedule of Contributions (see examples at the bottom of the page) and indicate their mass.</t>
  </si>
  <si>
    <t>List the components of each of the ecodesigned containers or packaging responding to the same ecodesign actions. Select from the drop-down menus the material of the components, as well as the material category considered for the Schedule of Contributions (see examples at the bottom of the page). Indicate their mass, as well as the number of units put on the market.</t>
  </si>
  <si>
    <t>This list is updated as actions are selected above.
At a minimum, a company must submit the supporting documents in bold type.
Other supporting documents are to be provided upon request only.</t>
  </si>
  <si>
    <t>Complete the following tabs:</t>
  </si>
  <si>
    <t xml:space="preserve">Scope of the ecodesign initiative: </t>
  </si>
  <si>
    <t xml:space="preserve">Type ecodesign initiative: </t>
  </si>
  <si>
    <r>
      <t xml:space="preserve">Description of the initiative: </t>
    </r>
    <r>
      <rPr>
        <i/>
        <sz val="10"/>
        <color theme="2" tint="-0.249977111117893"/>
        <rFont val="Arial"/>
        <family val="2"/>
      </rPr>
      <t>Provide the outline of the initiative</t>
    </r>
  </si>
  <si>
    <t>New product</t>
  </si>
  <si>
    <t>Improvement of an existing packaging</t>
  </si>
  <si>
    <t>- Select the type of initiative -</t>
  </si>
  <si>
    <t>- Select the scope of the initiative -</t>
  </si>
  <si>
    <t>A container or packaging</t>
  </si>
  <si>
    <t>A family of containers or packaging</t>
  </si>
  <si>
    <t>✓ Ecodesign actions</t>
  </si>
  <si>
    <t>Appendix A – Registration of an ecodesigned container or packaging</t>
  </si>
  <si>
    <t>✓ Appendix A – Registration of an ecodesigned container or packaging</t>
  </si>
  <si>
    <t>✓ Appendix B – Registration of a family of ecodesigned containers or packaging</t>
  </si>
  <si>
    <t>- Select a material class -</t>
  </si>
  <si>
    <t>Paperboard</t>
  </si>
  <si>
    <t>Glass</t>
  </si>
  <si>
    <t>Metal</t>
  </si>
  <si>
    <r>
      <rPr>
        <sz val="11"/>
        <color theme="1"/>
        <rFont val="Arial"/>
        <family val="2"/>
      </rPr>
      <t>Aluminium</t>
    </r>
  </si>
  <si>
    <t>Plastics</t>
  </si>
  <si>
    <t>Other - specify the material class here:</t>
  </si>
  <si>
    <t>- Select a material -</t>
  </si>
  <si>
    <t>Corrugated cardboard</t>
  </si>
  <si>
    <t>Boxboard and other paper packaging</t>
  </si>
  <si>
    <t>Gable-top containers</t>
  </si>
  <si>
    <t>Aseptic containers</t>
  </si>
  <si>
    <t>Kraft paper shopping bags and packaging</t>
  </si>
  <si>
    <t>Laminated paper</t>
  </si>
  <si>
    <t>Other - specify here:</t>
  </si>
  <si>
    <t>Clear glass</t>
  </si>
  <si>
    <t>Coloured glass</t>
  </si>
  <si>
    <t>Steel aerosol containers</t>
  </si>
  <si>
    <t>Other steel containers</t>
  </si>
  <si>
    <t>Aluminium containers for food and beverages</t>
  </si>
  <si>
    <t>Other aluminium containers and packaging</t>
  </si>
  <si>
    <t>Polylactic acid (PLA)</t>
  </si>
  <si>
    <r>
      <rPr>
        <sz val="11"/>
        <color theme="1"/>
        <rFont val="Arial"/>
        <family val="2"/>
      </rPr>
      <t>HDPE</t>
    </r>
  </si>
  <si>
    <r>
      <rPr>
        <sz val="11"/>
        <color theme="1"/>
        <rFont val="Arial"/>
        <family val="2"/>
      </rPr>
      <t>LDPE</t>
    </r>
  </si>
  <si>
    <r>
      <rPr>
        <sz val="11"/>
        <color theme="1"/>
        <rFont val="Arial"/>
        <family val="2"/>
      </rPr>
      <t>PET</t>
    </r>
  </si>
  <si>
    <t>Plastic laminates</t>
  </si>
  <si>
    <t>Expanded polystyrene - food or protection</t>
  </si>
  <si>
    <t>Non-expanded polystyrene</t>
  </si>
  <si>
    <r>
      <rPr>
        <sz val="11"/>
        <color theme="1"/>
        <rFont val="Arial"/>
        <family val="2"/>
      </rPr>
      <t>PP</t>
    </r>
  </si>
  <si>
    <r>
      <rPr>
        <sz val="11"/>
        <color theme="1"/>
        <rFont val="Arial"/>
        <family val="2"/>
      </rPr>
      <t>PVC</t>
    </r>
  </si>
  <si>
    <t>Other degradable plastics</t>
  </si>
  <si>
    <t>Other plastics, polymers and polyurethane</t>
  </si>
  <si>
    <r>
      <rPr>
        <sz val="11"/>
        <color theme="1"/>
        <rFont val="Arial"/>
        <family val="2"/>
      </rPr>
      <t>- Choisir une catégorie de matière -</t>
    </r>
  </si>
  <si>
    <r>
      <rPr>
        <sz val="11"/>
        <color theme="1"/>
        <rFont val="Arial"/>
        <family val="2"/>
      </rPr>
      <t>Autres - préciser ici :</t>
    </r>
  </si>
  <si>
    <r>
      <rPr>
        <b/>
        <sz val="11"/>
        <color theme="1"/>
        <rFont val="Arial"/>
        <family val="2"/>
      </rPr>
      <t>Matières pour composantes principales</t>
    </r>
  </si>
  <si>
    <t xml:space="preserve">Boxboard and other paper packaging </t>
  </si>
  <si>
    <t>Ceramic</t>
  </si>
  <si>
    <t>Expanded Polystyrene – cushioning packaging</t>
  </si>
  <si>
    <t>Expanded Polystyrene – food packaging</t>
  </si>
  <si>
    <t>Food and beverages aluminum containers</t>
  </si>
  <si>
    <t>HDPE bottles and containers &lt; 5 l.</t>
  </si>
  <si>
    <t>HDPE, LDPE plastic shopping bags</t>
  </si>
  <si>
    <t>Kraft paper packaging</t>
  </si>
  <si>
    <t>Kraft paper shopping bags</t>
  </si>
  <si>
    <t>Non expanded Polystyrene</t>
  </si>
  <si>
    <t xml:space="preserve">Other aluminum packaging </t>
  </si>
  <si>
    <t>PET containers</t>
  </si>
  <si>
    <t>Plastic HDPE and LDPE films</t>
  </si>
  <si>
    <t>Polyethylene terephthalate (PET) bottles</t>
  </si>
  <si>
    <t xml:space="preserve">Polyvinyl chloride (PVC) </t>
  </si>
  <si>
    <t xml:space="preserve">Polylactic acid (PLA) and other degradable
plastics </t>
  </si>
  <si>
    <t xml:space="preserve">Cork and wood </t>
  </si>
  <si>
    <t>Polypropylene (PP)</t>
  </si>
  <si>
    <t>- Select the material category -</t>
  </si>
  <si>
    <t>The purpose of this form is to document the ecodesign initiative for a particular container or packaging or for a family of containers or packaging. A separate application must be submitted for each ecodesign initiative of a container or packaging or of a family of containers or packaging meeting different ecodesign actions.
For more information on the pilot project, the eligibility requirements and the evaluation criteria, consult :</t>
  </si>
  <si>
    <t>⚠ Some ecodesign actions are not eligible. Consult the Ecodesign incentive bonus guide for full details.</t>
  </si>
  <si>
    <t>⚠ Some ecodesign actions may not be eligible. Consult the Ecodesign incentive bonus guide for full details.</t>
  </si>
  <si>
    <t>Technical data sheet detailing the weight and/or volume before and after optimization</t>
  </si>
  <si>
    <t>Proof that the C&amp;P is marketed as a refill OR Proof that an operational filling station</t>
  </si>
  <si>
    <t xml:space="preserve">Proof of the percentage and provenance of the recycled content </t>
  </si>
  <si>
    <t>Proof from the manufacturer that the manufacturing process takes place in Québec</t>
  </si>
  <si>
    <t xml:space="preserve">Image of the designated C&amp;P before and after op timization </t>
  </si>
  <si>
    <t xml:space="preserve"> Technical data sheet before and after optimization</t>
  </si>
  <si>
    <t>Narrative on the optimization in relation to the standard or guideline</t>
  </si>
  <si>
    <t>Proof to verify the self-declared claim</t>
  </si>
  <si>
    <t>Attestation document from the certification program including the date of validity</t>
  </si>
  <si>
    <t>Image or preview of the designated C&amp;P on which the sorting instruction appears</t>
  </si>
  <si>
    <t>OptimAction data collection form</t>
  </si>
  <si>
    <t>Images of the container or packaging (before/after packaging optimization if applicable).</t>
  </si>
  <si>
    <t>Reports of purchases, sales or any other supporting document justifying the quantities put on the market in 2021.</t>
  </si>
  <si>
    <t>PP film</t>
  </si>
  <si>
    <t>PET film</t>
  </si>
  <si>
    <t>PVC film</t>
  </si>
  <si>
    <t>Other plastics film</t>
  </si>
  <si>
    <t>PET bottle</t>
  </si>
  <si>
    <t>PET container</t>
  </si>
  <si>
    <t>HDPE bottle</t>
  </si>
  <si>
    <t>HDPE bag</t>
  </si>
  <si>
    <t>LDPE bag</t>
  </si>
  <si>
    <t>HDPE film</t>
  </si>
  <si>
    <t>LDPE film</t>
  </si>
  <si>
    <t>Expanded PS</t>
  </si>
  <si>
    <t>Non Expanded PS</t>
  </si>
  <si>
    <t>PLA</t>
  </si>
  <si>
    <t>PP container</t>
  </si>
  <si>
    <t>HDPE container</t>
  </si>
  <si>
    <t>PVC container</t>
  </si>
  <si>
    <t>LDPE container</t>
  </si>
  <si>
    <t>Plastic laminant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</si>
</sst>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4" formatCode="_ * #,##0.00_)\ &quot;$&quot;_ ;_ * \(#,##0.00\)\ &quot;$&quot;_ ;_ * &quot;-&quot;??_)\ &quot;$&quot;_ ;_ @_ "/>
    <numFmt numFmtId="43" formatCode="_ * #,##0.00_)_ ;_ * \(#,##0.00\)_ ;_ * &quot;-&quot;??_)_ ;_ @_ "/>
    <numFmt numFmtId="164" formatCode="0.0"/>
    <numFmt numFmtId="165" formatCode="#,##0.00\ &quot;$&quot;"/>
    <numFmt numFmtId="166" formatCode="0.000"/>
    <numFmt numFmtId="167" formatCode="#,##0.0"/>
  </numFmts>
  <fonts count="48" x14ac:knownFonts="1">
    <font>
      <sz val="11"/>
      <color theme="1"/>
      <name val="Calibri"/>
      <family val="2"/>
      <scheme val="minor"/>
    </font>
    <font>
      <u/>
      <sz val="11"/>
      <color theme="10"/>
      <name val="Calibri"/>
      <family val="2"/>
      <scheme val="minor"/>
    </font>
    <font>
      <sz val="11"/>
      <color theme="1"/>
      <name val="Arial"/>
      <family val="2"/>
    </font>
    <font>
      <sz val="10"/>
      <color theme="1"/>
      <name val="Arial"/>
      <family val="2"/>
    </font>
    <font>
      <b/>
      <sz val="20"/>
      <color rgb="FF73BB45"/>
      <name val="Arial"/>
      <family val="2"/>
    </font>
    <font>
      <sz val="10"/>
      <color theme="1" tint="0.249977111117893"/>
      <name val="Arial"/>
      <family val="2"/>
    </font>
    <font>
      <u/>
      <sz val="10"/>
      <color theme="10"/>
      <name val="Arial"/>
      <family val="2"/>
    </font>
    <font>
      <b/>
      <sz val="10"/>
      <color theme="0"/>
      <name val="Arial"/>
      <family val="2"/>
    </font>
    <font>
      <sz val="11"/>
      <color rgb="FF575756"/>
      <name val="Arial"/>
      <family val="2"/>
    </font>
    <font>
      <sz val="10"/>
      <color rgb="FF575756"/>
      <name val="Arial"/>
      <family val="2"/>
    </font>
    <font>
      <b/>
      <sz val="10"/>
      <color rgb="FF575756"/>
      <name val="Arial"/>
      <family val="2"/>
    </font>
    <font>
      <i/>
      <sz val="10"/>
      <color rgb="FF575756"/>
      <name val="Arial"/>
      <family val="2"/>
    </font>
    <font>
      <sz val="10"/>
      <color rgb="FF575756"/>
      <name val="Arial"/>
      <family val="2"/>
    </font>
    <font>
      <sz val="10"/>
      <color rgb="FF585857"/>
      <name val="Arial"/>
      <family val="2"/>
    </font>
    <font>
      <b/>
      <sz val="14"/>
      <color rgb="FF575756"/>
      <name val="Arial"/>
      <family val="2"/>
    </font>
    <font>
      <b/>
      <sz val="16"/>
      <color theme="0"/>
      <name val="Arial"/>
      <family val="2"/>
    </font>
    <font>
      <b/>
      <sz val="16"/>
      <color rgb="FF23653D"/>
      <name val="Arial"/>
      <family val="2"/>
    </font>
    <font>
      <b/>
      <sz val="10"/>
      <color rgb="FF23653D"/>
      <name val="Arial"/>
      <family val="2"/>
    </font>
    <font>
      <b/>
      <sz val="16"/>
      <color rgb="FF006636"/>
      <name val="Arial"/>
      <family val="2"/>
    </font>
    <font>
      <sz val="10"/>
      <color theme="1"/>
      <name val="Calibri"/>
      <family val="2"/>
      <scheme val="minor"/>
    </font>
    <font>
      <b/>
      <sz val="10"/>
      <color rgb="FF006636"/>
      <name val="Arial"/>
      <family val="2"/>
    </font>
    <font>
      <sz val="10"/>
      <color rgb="FF951B81"/>
      <name val="Arial"/>
      <family val="2"/>
    </font>
    <font>
      <sz val="11"/>
      <color theme="1"/>
      <name val="Calibri"/>
      <family val="2"/>
      <scheme val="minor"/>
    </font>
    <font>
      <b/>
      <sz val="20"/>
      <color rgb="FF7AC142"/>
      <name val="Arial"/>
      <family val="2"/>
    </font>
    <font>
      <b/>
      <sz val="11"/>
      <color theme="1"/>
      <name val="Arial"/>
      <family val="2"/>
    </font>
    <font>
      <b/>
      <i/>
      <sz val="9"/>
      <color theme="2" tint="-0.249977111117893"/>
      <name val="Arial"/>
      <family val="2"/>
    </font>
    <font>
      <i/>
      <sz val="10"/>
      <color rgb="FF9D9D9C"/>
      <name val="Arial"/>
      <family val="2"/>
    </font>
    <font>
      <sz val="11"/>
      <color rgb="FFA22284"/>
      <name val="Arial"/>
      <family val="2"/>
    </font>
    <font>
      <sz val="11"/>
      <color rgb="FF51BE4B"/>
      <name val="Arial"/>
      <family val="2"/>
    </font>
    <font>
      <sz val="11"/>
      <color rgb="FFFB8106"/>
      <name val="Arial"/>
      <family val="2"/>
    </font>
    <font>
      <sz val="11"/>
      <color rgb="FF005BA4"/>
      <name val="Arial"/>
      <family val="2"/>
    </font>
    <font>
      <b/>
      <sz val="11"/>
      <color rgb="FFFFC000"/>
      <name val="Arial"/>
      <family val="2"/>
    </font>
    <font>
      <b/>
      <sz val="14"/>
      <color rgb="FF005BA4"/>
      <name val="Arial"/>
      <family val="2"/>
    </font>
    <font>
      <b/>
      <sz val="14"/>
      <color rgb="FFFFC000"/>
      <name val="Arial"/>
      <family val="2"/>
    </font>
    <font>
      <b/>
      <sz val="14"/>
      <color rgb="FFFB8106"/>
      <name val="Arial"/>
      <family val="2"/>
    </font>
    <font>
      <b/>
      <sz val="14"/>
      <color rgb="FF51BE4B"/>
      <name val="Arial"/>
      <family val="2"/>
    </font>
    <font>
      <b/>
      <sz val="14"/>
      <color rgb="FFA22284"/>
      <name val="Arial"/>
      <family val="2"/>
    </font>
    <font>
      <sz val="8"/>
      <name val="Calibri"/>
      <family val="2"/>
      <scheme val="minor"/>
    </font>
    <font>
      <b/>
      <sz val="10"/>
      <color theme="0"/>
      <name val="Arial"/>
      <family val="2"/>
    </font>
    <font>
      <sz val="11"/>
      <name val="Calibri"/>
      <family val="2"/>
      <scheme val="minor"/>
    </font>
    <font>
      <b/>
      <sz val="10"/>
      <color rgb="FF4E004F"/>
      <name val="Arial"/>
      <family val="2"/>
    </font>
    <font>
      <i/>
      <sz val="10"/>
      <color theme="2" tint="-0.249977111117893"/>
      <name val="Arial"/>
      <family val="2"/>
    </font>
    <font>
      <b/>
      <sz val="11"/>
      <color rgb="FF4E004F"/>
      <name val="Arial"/>
      <family val="2"/>
    </font>
    <font>
      <b/>
      <sz val="11"/>
      <color rgb="FF575756"/>
      <name val="Arial"/>
      <family val="2"/>
    </font>
    <font>
      <b/>
      <i/>
      <sz val="16"/>
      <color rgb="FF4E004F"/>
      <name val="Arial"/>
      <family val="2"/>
    </font>
    <font>
      <sz val="10"/>
      <color rgb="FF4E004F"/>
      <name val="Arial"/>
      <family val="2"/>
    </font>
    <font>
      <b/>
      <u/>
      <sz val="11"/>
      <color theme="10"/>
      <name val="Arial"/>
      <family val="2"/>
    </font>
    <font>
      <b/>
      <u/>
      <sz val="10"/>
      <color theme="10"/>
      <name val="Arial"/>
      <family val="2"/>
    </font>
  </fonts>
  <fills count="12">
    <fill>
      <patternFill patternType="none"/>
    </fill>
    <fill>
      <patternFill patternType="gray125"/>
    </fill>
    <fill>
      <patternFill patternType="solid">
        <fgColor theme="0"/>
        <bgColor indexed="64"/>
      </patternFill>
    </fill>
    <fill>
      <patternFill patternType="solid">
        <fgColor rgb="FFE3D3E6"/>
        <bgColor indexed="64"/>
      </patternFill>
    </fill>
    <fill>
      <patternFill patternType="solid">
        <fgColor rgb="FFE2EDD0"/>
        <bgColor indexed="64"/>
      </patternFill>
    </fill>
    <fill>
      <patternFill patternType="solid">
        <fgColor rgb="FF006633"/>
        <bgColor indexed="64"/>
      </patternFill>
    </fill>
    <fill>
      <patternFill patternType="solid">
        <fgColor rgb="FFFEF1DF"/>
        <bgColor indexed="64"/>
      </patternFill>
    </fill>
    <fill>
      <patternFill patternType="solid">
        <fgColor rgb="FFF0F8EB"/>
        <bgColor indexed="64"/>
      </patternFill>
    </fill>
    <fill>
      <patternFill patternType="solid">
        <fgColor rgb="FFF4ECF2"/>
        <bgColor indexed="64"/>
      </patternFill>
    </fill>
    <fill>
      <patternFill patternType="solid">
        <fgColor rgb="FFF8FCFE"/>
        <bgColor indexed="64"/>
      </patternFill>
    </fill>
    <fill>
      <patternFill patternType="solid">
        <fgColor rgb="FFFFFAEF"/>
        <bgColor indexed="64"/>
      </patternFill>
    </fill>
    <fill>
      <patternFill patternType="solid">
        <fgColor rgb="FFE3D3E7"/>
        <bgColor indexed="64"/>
      </patternFill>
    </fill>
  </fills>
  <borders count="30">
    <border>
      <left/>
      <right/>
      <top/>
      <bottom/>
      <diagonal/>
    </border>
    <border>
      <left/>
      <right/>
      <top style="thin">
        <color rgb="FF575756"/>
      </top>
      <bottom/>
      <diagonal/>
    </border>
    <border>
      <left style="thin">
        <color rgb="FF575756"/>
      </left>
      <right style="thin">
        <color rgb="FF575756"/>
      </right>
      <top style="thin">
        <color rgb="FF575756"/>
      </top>
      <bottom style="thin">
        <color rgb="FF575756"/>
      </bottom>
      <diagonal/>
    </border>
    <border>
      <left style="thin">
        <color rgb="FF575756"/>
      </left>
      <right/>
      <top/>
      <bottom/>
      <diagonal/>
    </border>
    <border>
      <left style="thin">
        <color rgb="FF575756"/>
      </left>
      <right/>
      <top/>
      <bottom style="thin">
        <color rgb="FF575756"/>
      </bottom>
      <diagonal/>
    </border>
    <border>
      <left/>
      <right style="thin">
        <color rgb="FF575756"/>
      </right>
      <top/>
      <bottom/>
      <diagonal/>
    </border>
    <border>
      <left style="thin">
        <color rgb="FF575756"/>
      </left>
      <right style="thin">
        <color rgb="FF575756"/>
      </right>
      <top style="thin">
        <color rgb="FF575756"/>
      </top>
      <bottom/>
      <diagonal/>
    </border>
    <border>
      <left/>
      <right style="thin">
        <color rgb="FF575756"/>
      </right>
      <top style="thin">
        <color rgb="FF575756"/>
      </top>
      <bottom/>
      <diagonal/>
    </border>
    <border>
      <left/>
      <right style="thin">
        <color rgb="FF575756"/>
      </right>
      <top style="thin">
        <color rgb="FF575756"/>
      </top>
      <bottom style="thin">
        <color rgb="FF575756"/>
      </bottom>
      <diagonal/>
    </border>
    <border>
      <left style="thin">
        <color rgb="FF575756"/>
      </left>
      <right/>
      <top style="thin">
        <color rgb="FF575756"/>
      </top>
      <bottom style="thin">
        <color rgb="FF575756"/>
      </bottom>
      <diagonal/>
    </border>
    <border>
      <left/>
      <right/>
      <top style="thin">
        <color rgb="FF575756"/>
      </top>
      <bottom style="thin">
        <color rgb="FF575756"/>
      </bottom>
      <diagonal/>
    </border>
    <border>
      <left style="thin">
        <color theme="0"/>
      </left>
      <right/>
      <top style="thin">
        <color theme="0"/>
      </top>
      <bottom style="thin">
        <color rgb="FF575756"/>
      </bottom>
      <diagonal/>
    </border>
    <border>
      <left style="thin">
        <color theme="0"/>
      </left>
      <right style="thin">
        <color rgb="FF575756"/>
      </right>
      <top style="thin">
        <color rgb="FF575756"/>
      </top>
      <bottom style="thin">
        <color rgb="FF575756"/>
      </bottom>
      <diagonal/>
    </border>
    <border>
      <left style="thin">
        <color theme="0"/>
      </left>
      <right/>
      <top style="thin">
        <color rgb="FF575756"/>
      </top>
      <bottom style="thin">
        <color rgb="FF575756"/>
      </bottom>
      <diagonal/>
    </border>
    <border>
      <left style="thin">
        <color theme="0"/>
      </left>
      <right style="thin">
        <color theme="0"/>
      </right>
      <top style="thin">
        <color rgb="FF575756"/>
      </top>
      <bottom style="thin">
        <color rgb="FF575756"/>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rgb="FF575756"/>
      </left>
      <right/>
      <top style="thin">
        <color rgb="FF575756"/>
      </top>
      <bottom/>
      <diagonal/>
    </border>
    <border>
      <left style="thin">
        <color rgb="FF575756"/>
      </left>
      <right style="thin">
        <color indexed="64"/>
      </right>
      <top style="thin">
        <color rgb="FF575756"/>
      </top>
      <bottom style="thin">
        <color rgb="FF575756"/>
      </bottom>
      <diagonal/>
    </border>
    <border>
      <left style="thin">
        <color rgb="FF575756"/>
      </left>
      <right style="thin">
        <color indexed="64"/>
      </right>
      <top style="thin">
        <color rgb="FF575756"/>
      </top>
      <bottom/>
      <diagonal/>
    </border>
    <border>
      <left style="thin">
        <color indexed="64"/>
      </left>
      <right style="thin">
        <color rgb="FF575756"/>
      </right>
      <top style="thin">
        <color rgb="FF575756"/>
      </top>
      <bottom style="thin">
        <color rgb="FF575756"/>
      </bottom>
      <diagonal/>
    </border>
    <border>
      <left style="thin">
        <color indexed="64"/>
      </left>
      <right style="thin">
        <color rgb="FF575756"/>
      </right>
      <top style="thin">
        <color rgb="FF575756"/>
      </top>
      <bottom/>
      <diagonal/>
    </border>
    <border>
      <left style="thin">
        <color indexed="64"/>
      </left>
      <right style="thin">
        <color indexed="64"/>
      </right>
      <top style="thin">
        <color rgb="FF575756"/>
      </top>
      <bottom style="thin">
        <color rgb="FF575756"/>
      </bottom>
      <diagonal/>
    </border>
    <border>
      <left style="thin">
        <color indexed="64"/>
      </left>
      <right/>
      <top style="thin">
        <color rgb="FF575756"/>
      </top>
      <bottom/>
      <diagonal/>
    </border>
    <border>
      <left/>
      <right/>
      <top/>
      <bottom style="thin">
        <color rgb="FF575756"/>
      </bottom>
      <diagonal/>
    </border>
    <border>
      <left style="thin">
        <color indexed="64"/>
      </left>
      <right style="thin">
        <color indexed="64"/>
      </right>
      <top style="thin">
        <color rgb="FF575756"/>
      </top>
      <bottom style="thin">
        <color indexed="64"/>
      </bottom>
      <diagonal/>
    </border>
    <border>
      <left style="thin">
        <color indexed="64"/>
      </left>
      <right style="thin">
        <color indexed="64"/>
      </right>
      <top style="thin">
        <color rgb="FF575756"/>
      </top>
      <bottom/>
      <diagonal/>
    </border>
    <border>
      <left style="thin">
        <color indexed="64"/>
      </left>
      <right/>
      <top style="thin">
        <color rgb="FF575756"/>
      </top>
      <bottom style="thin">
        <color rgb="FF575756"/>
      </bottom>
      <diagonal/>
    </border>
    <border>
      <left/>
      <right style="thin">
        <color rgb="FF575756"/>
      </right>
      <top/>
      <bottom style="thin">
        <color rgb="FF575756"/>
      </bottom>
      <diagonal/>
    </border>
  </borders>
  <cellStyleXfs count="6">
    <xf numFmtId="0" fontId="0" fillId="0" borderId="0"/>
    <xf numFmtId="43" fontId="22" fillId="0" borderId="0" applyFont="0" applyFill="0" applyBorder="0" applyAlignment="0" applyProtection="0"/>
    <xf numFmtId="44" fontId="22" fillId="0" borderId="0" applyFont="0" applyFill="0" applyBorder="0" applyAlignment="0" applyProtection="0"/>
    <xf numFmtId="9" fontId="22"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cellStyleXfs>
  <cellXfs count="210">
    <xf numFmtId="0" fontId="0" fillId="0" borderId="0" xfId="0"/>
    <xf numFmtId="0" fontId="0" fillId="0" borderId="0" xfId="0" applyAlignment="1">
      <alignment wrapText="1"/>
    </xf>
    <xf numFmtId="0" fontId="2" fillId="0" borderId="0" xfId="0" applyFont="1"/>
    <xf numFmtId="0" fontId="0" fillId="2" borderId="0" xfId="0" applyFill="1"/>
    <xf numFmtId="0" fontId="14" fillId="2" borderId="0" xfId="0" applyFont="1" applyFill="1"/>
    <xf numFmtId="0" fontId="2" fillId="2" borderId="0" xfId="0" applyFont="1" applyFill="1"/>
    <xf numFmtId="0" fontId="18" fillId="2" borderId="0" xfId="0" applyFont="1" applyFill="1" applyAlignment="1">
      <alignment vertical="center"/>
    </xf>
    <xf numFmtId="0" fontId="19" fillId="2" borderId="0" xfId="0" applyFont="1" applyFill="1"/>
    <xf numFmtId="0" fontId="3" fillId="2" borderId="0" xfId="0" applyFont="1" applyFill="1"/>
    <xf numFmtId="0" fontId="19" fillId="2" borderId="0" xfId="0" applyFont="1" applyFill="1" applyAlignment="1">
      <alignment vertical="center"/>
    </xf>
    <xf numFmtId="0" fontId="15" fillId="0" borderId="0" xfId="4" applyFont="1" applyFill="1" applyAlignment="1">
      <alignment horizontal="left" vertical="center" wrapText="1"/>
    </xf>
    <xf numFmtId="0" fontId="10" fillId="0" borderId="0" xfId="4" applyFont="1" applyBorder="1" applyAlignment="1">
      <alignment horizontal="left" vertical="center"/>
    </xf>
    <xf numFmtId="0" fontId="2" fillId="2" borderId="0" xfId="0" applyFont="1" applyFill="1" applyBorder="1"/>
    <xf numFmtId="0" fontId="9" fillId="2" borderId="0" xfId="4" applyFont="1" applyFill="1" applyBorder="1" applyAlignment="1">
      <alignment horizontal="left" vertical="center" wrapText="1"/>
    </xf>
    <xf numFmtId="0" fontId="9" fillId="2" borderId="0" xfId="4" applyFont="1" applyFill="1" applyBorder="1" applyAlignment="1">
      <alignment vertical="center" wrapText="1"/>
    </xf>
    <xf numFmtId="0" fontId="12" fillId="2" borderId="0" xfId="4" applyFont="1" applyFill="1" applyBorder="1" applyAlignment="1">
      <alignment horizontal="left" vertical="center" wrapText="1"/>
    </xf>
    <xf numFmtId="0" fontId="15" fillId="0" borderId="0" xfId="4" applyFont="1" applyFill="1" applyAlignment="1">
      <alignment vertical="center" wrapText="1"/>
    </xf>
    <xf numFmtId="0" fontId="11" fillId="2" borderId="0" xfId="4" applyFont="1" applyFill="1" applyBorder="1" applyAlignment="1">
      <alignment vertical="center" wrapText="1"/>
    </xf>
    <xf numFmtId="0" fontId="15" fillId="2" borderId="0" xfId="4" applyFont="1" applyFill="1" applyAlignment="1">
      <alignment vertical="center" wrapText="1"/>
    </xf>
    <xf numFmtId="0" fontId="11" fillId="2" borderId="0" xfId="0" applyFont="1" applyFill="1"/>
    <xf numFmtId="0" fontId="0" fillId="2" borderId="0" xfId="0" applyFill="1" applyAlignment="1">
      <alignment vertical="center"/>
    </xf>
    <xf numFmtId="0" fontId="0" fillId="0" borderId="0" xfId="0" applyAlignment="1">
      <alignment vertical="center"/>
    </xf>
    <xf numFmtId="0" fontId="0" fillId="2" borderId="0" xfId="0" applyFill="1" applyBorder="1"/>
    <xf numFmtId="0" fontId="0" fillId="2" borderId="3" xfId="0" applyFill="1" applyBorder="1"/>
    <xf numFmtId="0" fontId="0" fillId="2" borderId="5" xfId="0" applyFill="1" applyBorder="1"/>
    <xf numFmtId="0" fontId="5" fillId="3" borderId="2" xfId="4" applyFont="1" applyFill="1" applyBorder="1" applyAlignment="1">
      <alignment horizontal="center" vertical="center" wrapText="1"/>
    </xf>
    <xf numFmtId="0" fontId="5" fillId="4" borderId="2" xfId="4" applyFont="1" applyFill="1" applyBorder="1" applyAlignment="1">
      <alignment horizontal="center" vertical="center" wrapText="1"/>
    </xf>
    <xf numFmtId="0" fontId="2" fillId="2" borderId="1" xfId="0" applyFont="1" applyFill="1" applyBorder="1"/>
    <xf numFmtId="0" fontId="3" fillId="2" borderId="1" xfId="0" applyFont="1" applyFill="1" applyBorder="1" applyAlignment="1">
      <alignment horizontal="center" vertical="center"/>
    </xf>
    <xf numFmtId="0" fontId="3" fillId="2" borderId="7" xfId="0" applyFont="1" applyFill="1" applyBorder="1" applyAlignment="1">
      <alignment horizontal="center" vertical="center"/>
    </xf>
    <xf numFmtId="0" fontId="0" fillId="2" borderId="3" xfId="0" applyFill="1" applyBorder="1" applyAlignment="1">
      <alignment vertical="center"/>
    </xf>
    <xf numFmtId="0" fontId="19" fillId="2" borderId="0" xfId="0" applyFont="1" applyFill="1" applyBorder="1"/>
    <xf numFmtId="0" fontId="0" fillId="0" borderId="0" xfId="0"/>
    <xf numFmtId="0" fontId="2" fillId="0" borderId="0" xfId="0" applyFont="1" applyAlignment="1">
      <alignment wrapText="1"/>
    </xf>
    <xf numFmtId="0" fontId="10" fillId="0" borderId="2" xfId="0" applyFont="1" applyBorder="1" applyAlignment="1">
      <alignment horizontal="center" vertical="center" wrapText="1"/>
    </xf>
    <xf numFmtId="0" fontId="0" fillId="2" borderId="0" xfId="0" applyFill="1" applyAlignment="1">
      <alignment wrapText="1"/>
    </xf>
    <xf numFmtId="0" fontId="0" fillId="2" borderId="5" xfId="0" applyFill="1" applyBorder="1" applyAlignment="1">
      <alignment wrapText="1"/>
    </xf>
    <xf numFmtId="2" fontId="7" fillId="5" borderId="10" xfId="0" applyNumberFormat="1" applyFont="1" applyFill="1" applyBorder="1" applyAlignment="1">
      <alignment horizontal="center" vertical="center"/>
    </xf>
    <xf numFmtId="0" fontId="24" fillId="0" borderId="0" xfId="0" applyFont="1"/>
    <xf numFmtId="0" fontId="2" fillId="0" borderId="0" xfId="0" quotePrefix="1" applyFont="1"/>
    <xf numFmtId="0" fontId="2" fillId="0" borderId="0" xfId="0" quotePrefix="1" applyFont="1" applyAlignment="1">
      <alignment wrapText="1"/>
    </xf>
    <xf numFmtId="167" fontId="9" fillId="3" borderId="2" xfId="0" applyNumberFormat="1" applyFont="1" applyFill="1" applyBorder="1" applyAlignment="1" applyProtection="1">
      <alignment horizontal="center" vertical="center" wrapText="1"/>
      <protection hidden="1"/>
    </xf>
    <xf numFmtId="166" fontId="9" fillId="3" borderId="2" xfId="0" applyNumberFormat="1" applyFont="1" applyFill="1" applyBorder="1" applyAlignment="1" applyProtection="1">
      <alignment horizontal="center" vertical="center" wrapText="1"/>
      <protection hidden="1"/>
    </xf>
    <xf numFmtId="165" fontId="9" fillId="3" borderId="2" xfId="0" applyNumberFormat="1" applyFont="1" applyFill="1" applyBorder="1" applyAlignment="1" applyProtection="1">
      <alignment horizontal="center" vertical="center" wrapText="1"/>
      <protection hidden="1"/>
    </xf>
    <xf numFmtId="0" fontId="9" fillId="2" borderId="0" xfId="0" applyFont="1" applyFill="1"/>
    <xf numFmtId="0" fontId="8" fillId="2" borderId="0" xfId="0" applyFont="1" applyFill="1"/>
    <xf numFmtId="0" fontId="6" fillId="2" borderId="0" xfId="4" applyFont="1" applyFill="1"/>
    <xf numFmtId="0" fontId="1" fillId="2" borderId="0" xfId="4" applyFill="1"/>
    <xf numFmtId="0" fontId="5" fillId="0" borderId="0" xfId="4" applyFont="1" applyAlignment="1">
      <alignment horizontal="left" vertical="center" wrapText="1"/>
    </xf>
    <xf numFmtId="0" fontId="7" fillId="5" borderId="1" xfId="0" applyFont="1" applyFill="1" applyBorder="1" applyAlignment="1">
      <alignment horizontal="center" vertical="center"/>
    </xf>
    <xf numFmtId="0" fontId="9" fillId="3" borderId="0" xfId="0" applyFont="1" applyFill="1" applyBorder="1" applyAlignment="1" applyProtection="1">
      <protection hidden="1"/>
    </xf>
    <xf numFmtId="0" fontId="0" fillId="2" borderId="3" xfId="0" applyFill="1" applyBorder="1" applyAlignment="1">
      <alignment horizontal="centerContinuous" wrapText="1"/>
    </xf>
    <xf numFmtId="164" fontId="7" fillId="5" borderId="13" xfId="0" applyNumberFormat="1" applyFont="1" applyFill="1" applyBorder="1" applyAlignment="1" applyProtection="1">
      <alignment horizontal="center" vertical="center"/>
      <protection hidden="1"/>
    </xf>
    <xf numFmtId="167" fontId="7" fillId="5" borderId="14" xfId="0" applyNumberFormat="1" applyFont="1" applyFill="1" applyBorder="1" applyAlignment="1" applyProtection="1">
      <alignment horizontal="center" vertical="center"/>
      <protection hidden="1"/>
    </xf>
    <xf numFmtId="165" fontId="7" fillId="5" borderId="12" xfId="0" applyNumberFormat="1" applyFont="1" applyFill="1" applyBorder="1" applyAlignment="1" applyProtection="1">
      <alignment horizontal="center" vertical="center"/>
      <protection hidden="1"/>
    </xf>
    <xf numFmtId="0" fontId="9" fillId="4" borderId="2" xfId="0" applyFont="1" applyFill="1" applyBorder="1" applyAlignment="1" applyProtection="1">
      <alignment horizontal="center" vertical="center" wrapText="1"/>
      <protection locked="0"/>
    </xf>
    <xf numFmtId="0" fontId="0" fillId="6" borderId="0" xfId="0" applyFill="1"/>
    <xf numFmtId="0" fontId="0" fillId="7" borderId="0" xfId="0" applyFill="1"/>
    <xf numFmtId="0" fontId="0" fillId="8" borderId="0" xfId="0" applyFill="1"/>
    <xf numFmtId="0" fontId="0" fillId="9" borderId="0" xfId="0" applyFill="1"/>
    <xf numFmtId="0" fontId="0" fillId="10" borderId="0" xfId="0" applyFill="1"/>
    <xf numFmtId="0" fontId="27" fillId="8" borderId="0" xfId="0" applyFont="1" applyFill="1"/>
    <xf numFmtId="0" fontId="28" fillId="7" borderId="0" xfId="0" applyFont="1" applyFill="1"/>
    <xf numFmtId="0" fontId="29" fillId="6" borderId="0" xfId="0" applyFont="1" applyFill="1"/>
    <xf numFmtId="0" fontId="30" fillId="9" borderId="0" xfId="0" applyFont="1" applyFill="1"/>
    <xf numFmtId="0" fontId="31" fillId="10" borderId="0" xfId="0" applyFont="1" applyFill="1"/>
    <xf numFmtId="0" fontId="27" fillId="8" borderId="0" xfId="0" applyFont="1" applyFill="1" applyAlignment="1">
      <alignment horizontal="left" indent="1"/>
    </xf>
    <xf numFmtId="0" fontId="28" fillId="7" borderId="0" xfId="0" applyFont="1" applyFill="1" applyAlignment="1">
      <alignment horizontal="left" indent="1"/>
    </xf>
    <xf numFmtId="0" fontId="29" fillId="6" borderId="0" xfId="0" applyFont="1" applyFill="1" applyAlignment="1">
      <alignment horizontal="left" indent="1"/>
    </xf>
    <xf numFmtId="0" fontId="30" fillId="9" borderId="0" xfId="0" applyFont="1" applyFill="1" applyAlignment="1">
      <alignment horizontal="left" indent="1"/>
    </xf>
    <xf numFmtId="0" fontId="32" fillId="9" borderId="0" xfId="0" applyFont="1" applyFill="1" applyAlignment="1">
      <alignment horizontal="left" indent="1"/>
    </xf>
    <xf numFmtId="0" fontId="33" fillId="10" borderId="0" xfId="0" applyFont="1" applyFill="1" applyAlignment="1">
      <alignment horizontal="left" indent="1"/>
    </xf>
    <xf numFmtId="0" fontId="34" fillId="6" borderId="0" xfId="0" applyFont="1" applyFill="1" applyAlignment="1">
      <alignment horizontal="left" indent="1"/>
    </xf>
    <xf numFmtId="0" fontId="35" fillId="7" borderId="0" xfId="0" applyFont="1" applyFill="1" applyAlignment="1">
      <alignment horizontal="left" indent="1"/>
    </xf>
    <xf numFmtId="0" fontId="36" fillId="8" borderId="0" xfId="0" applyFont="1" applyFill="1" applyAlignment="1">
      <alignment horizontal="left" indent="1"/>
    </xf>
    <xf numFmtId="0" fontId="9" fillId="2" borderId="0" xfId="0" applyFont="1" applyFill="1" applyAlignment="1">
      <alignment horizontal="left" vertical="center" wrapText="1"/>
    </xf>
    <xf numFmtId="0" fontId="7" fillId="5" borderId="11" xfId="0" applyFont="1" applyFill="1" applyBorder="1" applyAlignment="1">
      <alignment horizontal="center" vertical="center" wrapText="1"/>
    </xf>
    <xf numFmtId="0" fontId="10" fillId="0" borderId="6" xfId="0" applyFont="1" applyBorder="1" applyAlignment="1">
      <alignment horizontal="center" vertical="center" wrapText="1"/>
    </xf>
    <xf numFmtId="0" fontId="0" fillId="2" borderId="0" xfId="0" applyFill="1" applyAlignment="1"/>
    <xf numFmtId="0" fontId="19" fillId="2" borderId="0" xfId="0" applyFont="1" applyFill="1" applyAlignment="1">
      <alignment horizontal="left"/>
    </xf>
    <xf numFmtId="0" fontId="0" fillId="2" borderId="0" xfId="0" applyFill="1" applyAlignment="1">
      <alignment horizontal="left"/>
    </xf>
    <xf numFmtId="0" fontId="10" fillId="3" borderId="0" xfId="4" applyFont="1" applyFill="1" applyBorder="1" applyAlignment="1" applyProtection="1">
      <protection hidden="1"/>
    </xf>
    <xf numFmtId="0" fontId="10" fillId="3" borderId="16" xfId="4" applyFont="1" applyFill="1" applyBorder="1" applyAlignment="1" applyProtection="1">
      <protection hidden="1"/>
    </xf>
    <xf numFmtId="0" fontId="10" fillId="0" borderId="6" xfId="0" applyFont="1" applyBorder="1" applyAlignment="1">
      <alignment horizontal="center" vertical="center" wrapText="1"/>
    </xf>
    <xf numFmtId="0" fontId="7" fillId="5" borderId="11" xfId="0" applyFont="1" applyFill="1" applyBorder="1" applyAlignment="1">
      <alignment horizontal="center" vertical="center" wrapText="1"/>
    </xf>
    <xf numFmtId="0" fontId="9" fillId="4" borderId="9" xfId="0" quotePrefix="1" applyFont="1" applyFill="1" applyBorder="1" applyAlignment="1" applyProtection="1">
      <alignment horizontal="center" vertical="center" wrapText="1"/>
      <protection locked="0"/>
    </xf>
    <xf numFmtId="0" fontId="10" fillId="0" borderId="6" xfId="0" applyFont="1" applyBorder="1" applyAlignment="1">
      <alignment horizontal="center" vertical="center" wrapText="1"/>
    </xf>
    <xf numFmtId="0" fontId="9" fillId="2" borderId="0" xfId="0" applyFont="1" applyFill="1" applyAlignment="1"/>
    <xf numFmtId="0" fontId="10" fillId="2" borderId="0" xfId="4" applyFont="1" applyFill="1" applyBorder="1" applyAlignment="1">
      <alignment vertical="center"/>
    </xf>
    <xf numFmtId="37" fontId="7" fillId="5" borderId="13" xfId="1" applyNumberFormat="1" applyFont="1" applyFill="1" applyBorder="1" applyAlignment="1" applyProtection="1">
      <alignment horizontal="center" vertical="center"/>
      <protection hidden="1"/>
    </xf>
    <xf numFmtId="0" fontId="0" fillId="2" borderId="0" xfId="0" applyFill="1" applyAlignment="1">
      <alignment horizontal="left" vertical="top" indent="1"/>
    </xf>
    <xf numFmtId="0" fontId="10" fillId="3" borderId="17" xfId="4" applyFont="1" applyFill="1" applyBorder="1" applyAlignment="1" applyProtection="1">
      <alignment horizontal="left" vertical="top" indent="1"/>
      <protection hidden="1"/>
    </xf>
    <xf numFmtId="0" fontId="0" fillId="0" borderId="0" xfId="0" applyAlignment="1">
      <alignment horizontal="left" vertical="top" indent="1"/>
    </xf>
    <xf numFmtId="0" fontId="38" fillId="5" borderId="11" xfId="0" applyFont="1" applyFill="1" applyBorder="1" applyAlignment="1">
      <alignment horizontal="center" vertical="center" wrapText="1"/>
    </xf>
    <xf numFmtId="0" fontId="12" fillId="2" borderId="3" xfId="4" applyFont="1" applyFill="1" applyBorder="1" applyAlignment="1">
      <alignment horizontal="left" vertical="center" wrapText="1"/>
    </xf>
    <xf numFmtId="0" fontId="10" fillId="3" borderId="5" xfId="4" applyFont="1" applyFill="1" applyBorder="1" applyAlignment="1" applyProtection="1">
      <protection hidden="1"/>
    </xf>
    <xf numFmtId="0" fontId="0" fillId="2" borderId="5" xfId="0" applyFill="1" applyBorder="1" applyAlignment="1">
      <alignment horizontal="left" vertical="top" indent="1"/>
    </xf>
    <xf numFmtId="0" fontId="10" fillId="3" borderId="1" xfId="4" applyFont="1" applyFill="1" applyBorder="1" applyAlignment="1" applyProtection="1">
      <protection hidden="1"/>
    </xf>
    <xf numFmtId="0" fontId="10" fillId="3" borderId="7" xfId="4" applyFont="1" applyFill="1" applyBorder="1" applyAlignment="1" applyProtection="1">
      <protection hidden="1"/>
    </xf>
    <xf numFmtId="0" fontId="10" fillId="3" borderId="0" xfId="4" applyFont="1" applyFill="1" applyBorder="1" applyAlignment="1" applyProtection="1">
      <alignment horizontal="left" vertical="top" indent="1"/>
      <protection hidden="1"/>
    </xf>
    <xf numFmtId="0" fontId="0" fillId="2" borderId="1" xfId="0" applyFill="1" applyBorder="1"/>
    <xf numFmtId="0" fontId="10" fillId="3" borderId="5" xfId="4" applyFont="1" applyFill="1" applyBorder="1" applyAlignment="1" applyProtection="1">
      <alignment horizontal="left" vertical="top" indent="1"/>
      <protection hidden="1"/>
    </xf>
    <xf numFmtId="14" fontId="3" fillId="0" borderId="15" xfId="0" applyNumberFormat="1" applyFont="1" applyBorder="1" applyAlignment="1" applyProtection="1">
      <alignment vertical="center" wrapText="1"/>
      <protection locked="0"/>
    </xf>
    <xf numFmtId="0" fontId="39" fillId="2" borderId="0" xfId="0" applyFont="1" applyFill="1"/>
    <xf numFmtId="0" fontId="0" fillId="8" borderId="0" xfId="0" applyFill="1" applyProtection="1">
      <protection locked="0"/>
    </xf>
    <xf numFmtId="0" fontId="0" fillId="0" borderId="0" xfId="0" applyProtection="1">
      <protection locked="0"/>
    </xf>
    <xf numFmtId="0" fontId="9" fillId="4" borderId="2" xfId="0" applyFont="1" applyFill="1" applyBorder="1" applyAlignment="1" applyProtection="1">
      <alignment horizontal="center" vertical="center" wrapText="1"/>
      <protection locked="0" hidden="1"/>
    </xf>
    <xf numFmtId="164" fontId="9" fillId="4" borderId="2" xfId="0" applyNumberFormat="1" applyFont="1" applyFill="1" applyBorder="1" applyAlignment="1" applyProtection="1">
      <alignment horizontal="center" vertical="center" wrapText="1"/>
      <protection locked="0" hidden="1"/>
    </xf>
    <xf numFmtId="0" fontId="9" fillId="4" borderId="4" xfId="0" applyFont="1" applyFill="1" applyBorder="1" applyAlignment="1" applyProtection="1">
      <alignment horizontal="center" vertical="center" wrapText="1"/>
      <protection locked="0" hidden="1"/>
    </xf>
    <xf numFmtId="0" fontId="9" fillId="4" borderId="9" xfId="0" applyFont="1" applyFill="1" applyBorder="1" applyAlignment="1" applyProtection="1">
      <alignment horizontal="center" vertical="center" wrapText="1"/>
      <protection locked="0" hidden="1"/>
    </xf>
    <xf numFmtId="37" fontId="9" fillId="4" borderId="2" xfId="1" applyNumberFormat="1" applyFont="1" applyFill="1" applyBorder="1" applyAlignment="1" applyProtection="1">
      <alignment horizontal="center" vertical="center" wrapText="1"/>
      <protection locked="0" hidden="1"/>
    </xf>
    <xf numFmtId="0" fontId="10" fillId="2" borderId="0" xfId="4" applyFont="1" applyFill="1" applyBorder="1" applyAlignment="1" applyProtection="1">
      <alignment vertical="center"/>
      <protection hidden="1"/>
    </xf>
    <xf numFmtId="0" fontId="0" fillId="2" borderId="0" xfId="0" applyFill="1" applyBorder="1" applyAlignment="1">
      <alignment vertical="center"/>
    </xf>
    <xf numFmtId="0" fontId="0" fillId="2" borderId="0" xfId="0" applyFill="1" applyBorder="1" applyAlignment="1">
      <alignment horizontal="left" indent="1"/>
    </xf>
    <xf numFmtId="0" fontId="10" fillId="2" borderId="0" xfId="4" applyFont="1" applyFill="1" applyBorder="1" applyAlignment="1" applyProtection="1">
      <alignment horizontal="left" indent="1"/>
      <protection hidden="1"/>
    </xf>
    <xf numFmtId="0" fontId="42" fillId="11" borderId="18" xfId="4" applyFont="1" applyFill="1" applyBorder="1" applyAlignment="1" applyProtection="1">
      <alignment horizontal="left" indent="1"/>
      <protection hidden="1"/>
    </xf>
    <xf numFmtId="0" fontId="43" fillId="11" borderId="1" xfId="4" applyFont="1" applyFill="1" applyBorder="1" applyAlignment="1" applyProtection="1">
      <alignment horizontal="left" indent="1"/>
      <protection hidden="1"/>
    </xf>
    <xf numFmtId="0" fontId="43" fillId="11" borderId="7" xfId="4" applyFont="1" applyFill="1" applyBorder="1" applyAlignment="1" applyProtection="1">
      <alignment horizontal="left" indent="1"/>
      <protection hidden="1"/>
    </xf>
    <xf numFmtId="0" fontId="42" fillId="11" borderId="3" xfId="4" applyFont="1" applyFill="1" applyBorder="1" applyAlignment="1" applyProtection="1">
      <alignment horizontal="left" vertical="center" indent="1"/>
      <protection hidden="1"/>
    </xf>
    <xf numFmtId="0" fontId="43" fillId="11" borderId="0" xfId="4" applyFont="1" applyFill="1" applyBorder="1" applyAlignment="1" applyProtection="1">
      <alignment vertical="center"/>
      <protection hidden="1"/>
    </xf>
    <xf numFmtId="0" fontId="43" fillId="11" borderId="5" xfId="4" applyFont="1" applyFill="1" applyBorder="1" applyAlignment="1" applyProtection="1">
      <alignment vertical="center"/>
      <protection hidden="1"/>
    </xf>
    <xf numFmtId="0" fontId="0" fillId="11" borderId="0" xfId="0" applyFill="1" applyBorder="1" applyAlignment="1">
      <alignment vertical="center"/>
    </xf>
    <xf numFmtId="0" fontId="0" fillId="11" borderId="1" xfId="0" applyFill="1" applyBorder="1" applyAlignment="1">
      <alignment horizontal="left" indent="1"/>
    </xf>
    <xf numFmtId="0" fontId="44" fillId="2" borderId="0" xfId="0" applyFont="1" applyFill="1" applyAlignment="1">
      <alignment vertical="center"/>
    </xf>
    <xf numFmtId="0" fontId="40" fillId="3" borderId="18" xfId="4" applyFont="1" applyFill="1" applyBorder="1" applyAlignment="1" applyProtection="1">
      <alignment horizontal="left" indent="1"/>
      <protection hidden="1"/>
    </xf>
    <xf numFmtId="0" fontId="40" fillId="3" borderId="0" xfId="4" applyFont="1" applyFill="1" applyBorder="1" applyAlignment="1" applyProtection="1">
      <alignment horizontal="left" indent="1"/>
      <protection hidden="1"/>
    </xf>
    <xf numFmtId="0" fontId="45" fillId="3" borderId="0" xfId="4" applyFont="1" applyFill="1" applyBorder="1" applyAlignment="1" applyProtection="1">
      <alignment horizontal="left" indent="1"/>
      <protection hidden="1"/>
    </xf>
    <xf numFmtId="0" fontId="45" fillId="3" borderId="3" xfId="4" applyFont="1" applyFill="1" applyBorder="1" applyAlignment="1" applyProtection="1">
      <alignment horizontal="left" indent="1"/>
      <protection hidden="1"/>
    </xf>
    <xf numFmtId="0" fontId="45" fillId="3" borderId="0" xfId="4" applyFont="1" applyFill="1" applyBorder="1" applyAlignment="1" applyProtection="1">
      <alignment horizontal="left" vertical="top" indent="1"/>
      <protection hidden="1"/>
    </xf>
    <xf numFmtId="0" fontId="47" fillId="2" borderId="0" xfId="4" applyFont="1" applyFill="1"/>
    <xf numFmtId="0" fontId="16" fillId="2" borderId="0" xfId="4" applyFont="1" applyFill="1" applyAlignment="1">
      <alignment horizontal="left" vertical="center" wrapText="1"/>
    </xf>
    <xf numFmtId="0" fontId="16" fillId="2" borderId="0" xfId="4" applyFont="1" applyFill="1" applyAlignment="1">
      <alignment horizontal="left" vertical="center" wrapText="1"/>
    </xf>
    <xf numFmtId="0" fontId="9" fillId="2" borderId="0" xfId="0" applyFont="1" applyFill="1" applyAlignment="1">
      <alignment horizontal="left" vertical="center" wrapText="1"/>
    </xf>
    <xf numFmtId="0" fontId="47" fillId="2" borderId="0" xfId="4" applyFont="1" applyFill="1" applyAlignment="1">
      <alignment horizontal="left" vertical="center" wrapText="1"/>
    </xf>
    <xf numFmtId="0" fontId="9" fillId="2" borderId="19" xfId="0" applyFont="1" applyFill="1" applyBorder="1" applyAlignment="1" applyProtection="1">
      <alignment horizontal="left" vertical="center" wrapText="1" indent="1"/>
    </xf>
    <xf numFmtId="0" fontId="9" fillId="2" borderId="23" xfId="0" applyFont="1" applyFill="1" applyBorder="1" applyAlignment="1" applyProtection="1">
      <alignment horizontal="left" vertical="center" wrapText="1" indent="1"/>
    </xf>
    <xf numFmtId="0" fontId="9" fillId="2" borderId="21" xfId="0" applyFont="1" applyFill="1" applyBorder="1" applyAlignment="1" applyProtection="1">
      <alignment horizontal="left" vertical="center" wrapText="1" indent="1"/>
    </xf>
    <xf numFmtId="0" fontId="9" fillId="4" borderId="20" xfId="0" applyFont="1" applyFill="1" applyBorder="1" applyAlignment="1" applyProtection="1">
      <alignment horizontal="center"/>
      <protection locked="0"/>
    </xf>
    <xf numFmtId="0" fontId="9" fillId="4" borderId="27" xfId="0" applyFont="1" applyFill="1" applyBorder="1" applyAlignment="1" applyProtection="1">
      <alignment horizontal="center"/>
      <protection locked="0"/>
    </xf>
    <xf numFmtId="0" fontId="9" fillId="4" borderId="24" xfId="0" applyFont="1" applyFill="1" applyBorder="1" applyAlignment="1" applyProtection="1">
      <alignment horizontal="center"/>
      <protection locked="0"/>
    </xf>
    <xf numFmtId="0" fontId="9" fillId="2" borderId="19" xfId="0" applyFont="1" applyFill="1" applyBorder="1" applyAlignment="1" applyProtection="1">
      <alignment horizontal="left" vertical="center" indent="1"/>
    </xf>
    <xf numFmtId="0" fontId="9" fillId="2" borderId="23" xfId="0" applyFont="1" applyFill="1" applyBorder="1" applyAlignment="1" applyProtection="1">
      <alignment horizontal="left" vertical="center" indent="1"/>
    </xf>
    <xf numFmtId="0" fontId="9" fillId="2" borderId="21" xfId="0" applyFont="1" applyFill="1" applyBorder="1" applyAlignment="1" applyProtection="1">
      <alignment horizontal="left" vertical="center" indent="1"/>
    </xf>
    <xf numFmtId="0" fontId="9" fillId="4" borderId="19" xfId="0" applyFont="1" applyFill="1" applyBorder="1" applyAlignment="1" applyProtection="1">
      <alignment horizontal="center"/>
      <protection locked="0"/>
    </xf>
    <xf numFmtId="0" fontId="9" fillId="4" borderId="23" xfId="0" applyFont="1" applyFill="1" applyBorder="1" applyAlignment="1" applyProtection="1">
      <alignment horizontal="center"/>
      <protection locked="0"/>
    </xf>
    <xf numFmtId="0" fontId="9" fillId="4" borderId="28" xfId="0" applyFont="1" applyFill="1" applyBorder="1" applyAlignment="1" applyProtection="1">
      <alignment horizontal="center"/>
      <protection locked="0"/>
    </xf>
    <xf numFmtId="0" fontId="9" fillId="4" borderId="26" xfId="0" applyFont="1" applyFill="1" applyBorder="1" applyAlignment="1" applyProtection="1">
      <alignment horizontal="center"/>
      <protection locked="0"/>
    </xf>
    <xf numFmtId="0" fontId="16" fillId="0" borderId="0" xfId="4" applyFont="1" applyFill="1" applyBorder="1" applyAlignment="1">
      <alignment horizontal="left" vertical="center" wrapText="1"/>
    </xf>
    <xf numFmtId="0" fontId="9" fillId="0" borderId="9" xfId="0" applyFont="1" applyBorder="1" applyAlignment="1">
      <alignment horizontal="left" vertical="center" wrapText="1" indent="1"/>
    </xf>
    <xf numFmtId="0" fontId="9" fillId="0" borderId="10" xfId="0" applyFont="1" applyBorder="1" applyAlignment="1">
      <alignment horizontal="left" vertical="center" wrapText="1" indent="1"/>
    </xf>
    <xf numFmtId="0" fontId="9" fillId="4" borderId="19" xfId="0" applyFont="1" applyFill="1" applyBorder="1" applyAlignment="1" applyProtection="1">
      <alignment horizontal="center" vertical="center" wrapText="1"/>
      <protection locked="0"/>
    </xf>
    <xf numFmtId="0" fontId="9" fillId="4" borderId="23" xfId="0" applyFont="1" applyFill="1" applyBorder="1" applyAlignment="1" applyProtection="1">
      <alignment horizontal="center" vertical="center" wrapText="1"/>
      <protection locked="0"/>
    </xf>
    <xf numFmtId="0" fontId="9" fillId="4" borderId="28" xfId="0" applyFont="1" applyFill="1" applyBorder="1" applyAlignment="1" applyProtection="1">
      <alignment horizontal="center" vertical="center" wrapText="1"/>
      <protection locked="0"/>
    </xf>
    <xf numFmtId="0" fontId="9" fillId="0" borderId="8" xfId="0" applyFont="1" applyBorder="1" applyAlignment="1">
      <alignment horizontal="left" vertical="center" wrapText="1" indent="1"/>
    </xf>
    <xf numFmtId="0" fontId="23" fillId="0" borderId="0" xfId="0" applyFont="1" applyAlignment="1">
      <alignment horizontal="center" vertical="center"/>
    </xf>
    <xf numFmtId="0" fontId="46" fillId="2" borderId="0" xfId="5" applyFont="1" applyFill="1" applyAlignment="1">
      <alignment horizontal="left" vertical="top" wrapText="1"/>
    </xf>
    <xf numFmtId="0" fontId="9" fillId="4" borderId="21" xfId="0" applyFont="1" applyFill="1" applyBorder="1" applyAlignment="1" applyProtection="1">
      <alignment horizontal="center"/>
      <protection locked="0"/>
    </xf>
    <xf numFmtId="0" fontId="9" fillId="4" borderId="21" xfId="0" applyFont="1" applyFill="1" applyBorder="1" applyAlignment="1" applyProtection="1">
      <alignment horizontal="center" vertical="center" wrapText="1"/>
      <protection locked="0"/>
    </xf>
    <xf numFmtId="0" fontId="17" fillId="2" borderId="0" xfId="0" applyFont="1" applyFill="1" applyBorder="1" applyAlignment="1">
      <alignment horizontal="center" vertical="center"/>
    </xf>
    <xf numFmtId="2" fontId="3" fillId="0" borderId="19" xfId="0" applyNumberFormat="1" applyFont="1" applyBorder="1" applyAlignment="1" applyProtection="1">
      <alignment horizontal="center" vertical="center" wrapText="1"/>
      <protection locked="0"/>
    </xf>
    <xf numFmtId="2" fontId="3" fillId="0" borderId="23" xfId="0" applyNumberFormat="1" applyFont="1" applyBorder="1" applyAlignment="1" applyProtection="1">
      <alignment horizontal="center" vertical="center" wrapText="1"/>
      <protection locked="0"/>
    </xf>
    <xf numFmtId="2" fontId="3" fillId="0" borderId="21" xfId="0" applyNumberFormat="1" applyFont="1" applyBorder="1" applyAlignment="1" applyProtection="1">
      <alignment horizontal="center" vertical="center" wrapText="1"/>
      <protection locked="0"/>
    </xf>
    <xf numFmtId="0" fontId="17" fillId="0" borderId="0" xfId="0" applyFont="1" applyFill="1" applyBorder="1" applyAlignment="1">
      <alignment horizontal="center" vertical="center" wrapText="1"/>
    </xf>
    <xf numFmtId="14" fontId="3" fillId="0" borderId="9" xfId="0" applyNumberFormat="1" applyFont="1" applyBorder="1" applyAlignment="1" applyProtection="1">
      <alignment horizontal="center" vertical="center" wrapText="1"/>
      <protection locked="0"/>
    </xf>
    <xf numFmtId="14" fontId="3" fillId="0" borderId="10" xfId="0" applyNumberFormat="1" applyFont="1" applyBorder="1" applyAlignment="1" applyProtection="1">
      <alignment horizontal="center" vertical="center" wrapText="1"/>
      <protection locked="0"/>
    </xf>
    <xf numFmtId="14" fontId="3" fillId="0" borderId="8" xfId="0" applyNumberFormat="1" applyFont="1" applyBorder="1" applyAlignment="1" applyProtection="1">
      <alignment horizontal="center" vertical="center" wrapText="1"/>
      <protection locked="0"/>
    </xf>
    <xf numFmtId="0" fontId="20" fillId="2" borderId="0" xfId="0" applyFont="1" applyFill="1" applyAlignment="1">
      <alignment horizontal="left" vertical="center" wrapText="1"/>
    </xf>
    <xf numFmtId="0" fontId="20" fillId="0" borderId="0" xfId="0" applyFont="1" applyAlignment="1">
      <alignment horizontal="left" vertical="center" wrapText="1"/>
    </xf>
    <xf numFmtId="0" fontId="0" fillId="0" borderId="10" xfId="0" applyBorder="1" applyAlignment="1">
      <alignment horizontal="left" vertical="center" wrapText="1" indent="1"/>
    </xf>
    <xf numFmtId="0" fontId="0" fillId="0" borderId="8" xfId="0" applyBorder="1" applyAlignment="1">
      <alignment horizontal="left" vertical="center" wrapText="1" indent="1"/>
    </xf>
    <xf numFmtId="0" fontId="8" fillId="4" borderId="19" xfId="0" applyFont="1" applyFill="1" applyBorder="1" applyAlignment="1" applyProtection="1">
      <alignment horizontal="center" vertical="center" wrapText="1"/>
      <protection locked="0"/>
    </xf>
    <xf numFmtId="0" fontId="8" fillId="4" borderId="23" xfId="0" applyFont="1" applyFill="1" applyBorder="1" applyAlignment="1" applyProtection="1">
      <alignment horizontal="center" vertical="center" wrapText="1"/>
      <protection locked="0"/>
    </xf>
    <xf numFmtId="0" fontId="8" fillId="4" borderId="21" xfId="0" applyFont="1" applyFill="1" applyBorder="1" applyAlignment="1" applyProtection="1">
      <alignment horizontal="center" vertical="center" wrapText="1"/>
      <protection locked="0"/>
    </xf>
    <xf numFmtId="0" fontId="42" fillId="11" borderId="4" xfId="5" applyFont="1" applyFill="1" applyBorder="1" applyAlignment="1" applyProtection="1">
      <alignment horizontal="left" vertical="top" wrapText="1" indent="1"/>
      <protection hidden="1"/>
    </xf>
    <xf numFmtId="0" fontId="42" fillId="11" borderId="25" xfId="5" applyFont="1" applyFill="1" applyBorder="1" applyAlignment="1" applyProtection="1">
      <alignment horizontal="left" vertical="top" wrapText="1" indent="1"/>
      <protection hidden="1"/>
    </xf>
    <xf numFmtId="0" fontId="42" fillId="11" borderId="29" xfId="5" applyFont="1" applyFill="1" applyBorder="1" applyAlignment="1" applyProtection="1">
      <alignment horizontal="left" vertical="top" wrapText="1" indent="1"/>
      <protection hidden="1"/>
    </xf>
    <xf numFmtId="0" fontId="11" fillId="0" borderId="0" xfId="4" applyFont="1" applyBorder="1" applyAlignment="1">
      <alignment horizontal="left" vertical="center" wrapText="1"/>
    </xf>
    <xf numFmtId="0" fontId="9" fillId="2" borderId="9" xfId="0" applyFont="1" applyFill="1" applyBorder="1" applyAlignment="1">
      <alignment horizontal="left" vertical="center" indent="1"/>
    </xf>
    <xf numFmtId="0" fontId="9" fillId="2" borderId="10" xfId="0" applyFont="1" applyFill="1" applyBorder="1" applyAlignment="1">
      <alignment horizontal="left" vertical="center" indent="1"/>
    </xf>
    <xf numFmtId="0" fontId="9" fillId="2" borderId="8" xfId="0" applyFont="1" applyFill="1" applyBorder="1" applyAlignment="1">
      <alignment horizontal="left" vertical="center" indent="1"/>
    </xf>
    <xf numFmtId="3" fontId="9" fillId="4" borderId="18" xfId="1" applyNumberFormat="1" applyFont="1" applyFill="1" applyBorder="1" applyAlignment="1" applyProtection="1">
      <alignment horizontal="center" wrapText="1"/>
      <protection locked="0"/>
    </xf>
    <xf numFmtId="3" fontId="9" fillId="4" borderId="1" xfId="1" applyNumberFormat="1" applyFont="1" applyFill="1" applyBorder="1" applyAlignment="1" applyProtection="1">
      <alignment horizontal="center" wrapText="1"/>
      <protection locked="0"/>
    </xf>
    <xf numFmtId="3" fontId="9" fillId="4" borderId="7" xfId="1" applyNumberFormat="1" applyFont="1" applyFill="1" applyBorder="1" applyAlignment="1" applyProtection="1">
      <alignment horizontal="center" wrapText="1"/>
      <protection locked="0"/>
    </xf>
    <xf numFmtId="3" fontId="9" fillId="4" borderId="9" xfId="1" applyNumberFormat="1" applyFont="1" applyFill="1" applyBorder="1" applyAlignment="1" applyProtection="1">
      <alignment horizontal="center" wrapText="1"/>
      <protection locked="0"/>
    </xf>
    <xf numFmtId="3" fontId="9" fillId="4" borderId="10" xfId="1" applyNumberFormat="1" applyFont="1" applyFill="1" applyBorder="1" applyAlignment="1" applyProtection="1">
      <alignment horizontal="center" wrapText="1"/>
      <protection locked="0"/>
    </xf>
    <xf numFmtId="3" fontId="9" fillId="4" borderId="8" xfId="1" applyNumberFormat="1" applyFont="1" applyFill="1" applyBorder="1" applyAlignment="1" applyProtection="1">
      <alignment horizontal="center" wrapText="1"/>
      <protection locked="0"/>
    </xf>
    <xf numFmtId="0" fontId="13" fillId="2" borderId="0" xfId="0" applyFont="1" applyFill="1" applyAlignment="1">
      <alignment horizontal="right" vertical="center"/>
    </xf>
    <xf numFmtId="0" fontId="13" fillId="2" borderId="0" xfId="0" applyFont="1" applyFill="1" applyAlignment="1">
      <alignment horizontal="right"/>
    </xf>
    <xf numFmtId="0" fontId="4" fillId="0" borderId="0" xfId="0" applyFont="1" applyAlignment="1">
      <alignment horizontal="center" vertical="center"/>
    </xf>
    <xf numFmtId="0" fontId="9" fillId="2" borderId="0" xfId="4" applyFont="1" applyFill="1" applyBorder="1" applyAlignment="1">
      <alignment horizontal="left" vertical="center" wrapText="1" indent="1"/>
    </xf>
    <xf numFmtId="0" fontId="9" fillId="2" borderId="3" xfId="4" applyFont="1" applyFill="1" applyBorder="1" applyAlignment="1">
      <alignment horizontal="left" vertical="center" wrapText="1" indent="1"/>
    </xf>
    <xf numFmtId="9" fontId="45" fillId="11" borderId="18" xfId="3" applyFont="1" applyFill="1" applyBorder="1" applyAlignment="1">
      <alignment horizontal="center" vertical="center"/>
    </xf>
    <xf numFmtId="9" fontId="45" fillId="11" borderId="1" xfId="3" applyFont="1" applyFill="1" applyBorder="1" applyAlignment="1">
      <alignment horizontal="center" vertical="center"/>
    </xf>
    <xf numFmtId="165" fontId="40" fillId="11" borderId="18" xfId="2" applyNumberFormat="1" applyFont="1" applyFill="1" applyBorder="1" applyAlignment="1">
      <alignment horizontal="center" vertical="center" wrapText="1"/>
    </xf>
    <xf numFmtId="165" fontId="40" fillId="11" borderId="7" xfId="2" applyNumberFormat="1" applyFont="1" applyFill="1" applyBorder="1" applyAlignment="1">
      <alignment horizontal="center" vertical="center" wrapText="1"/>
    </xf>
    <xf numFmtId="0" fontId="40" fillId="2" borderId="0" xfId="4" applyFont="1" applyFill="1" applyBorder="1" applyAlignment="1">
      <alignment horizontal="right" vertical="center"/>
    </xf>
    <xf numFmtId="0" fontId="16" fillId="0" borderId="0" xfId="4" applyFont="1" applyFill="1" applyAlignment="1">
      <alignment horizontal="left" vertical="center" wrapText="1"/>
    </xf>
    <xf numFmtId="0" fontId="0" fillId="0" borderId="0" xfId="0" applyAlignment="1">
      <alignment horizontal="left" vertical="center" wrapText="1"/>
    </xf>
    <xf numFmtId="0" fontId="11" fillId="2" borderId="0" xfId="4" applyFont="1" applyFill="1" applyBorder="1" applyAlignment="1">
      <alignment horizontal="left" vertical="center" wrapText="1"/>
    </xf>
    <xf numFmtId="0" fontId="9" fillId="2" borderId="0" xfId="4" applyFont="1" applyFill="1" applyAlignment="1">
      <alignment horizontal="left" vertical="center" wrapText="1"/>
    </xf>
    <xf numFmtId="9" fontId="45" fillId="3" borderId="20" xfId="3" applyFont="1" applyFill="1" applyBorder="1" applyAlignment="1" applyProtection="1">
      <alignment horizontal="center" vertical="center"/>
      <protection hidden="1"/>
    </xf>
    <xf numFmtId="9" fontId="45" fillId="3" borderId="22" xfId="3" applyFont="1" applyFill="1" applyBorder="1" applyAlignment="1" applyProtection="1">
      <alignment horizontal="center" vertical="center"/>
      <protection hidden="1"/>
    </xf>
    <xf numFmtId="165" fontId="40" fillId="3" borderId="19" xfId="2" applyNumberFormat="1" applyFont="1" applyFill="1" applyBorder="1" applyAlignment="1" applyProtection="1">
      <alignment horizontal="center" vertical="center"/>
      <protection hidden="1"/>
    </xf>
    <xf numFmtId="165" fontId="40" fillId="3" borderId="21" xfId="2" applyNumberFormat="1" applyFont="1" applyFill="1" applyBorder="1" applyAlignment="1" applyProtection="1">
      <alignment horizontal="center" vertical="center"/>
      <protection hidden="1"/>
    </xf>
    <xf numFmtId="0" fontId="9" fillId="2" borderId="0" xfId="0" applyFont="1" applyFill="1" applyAlignment="1">
      <alignment horizontal="right"/>
    </xf>
    <xf numFmtId="0" fontId="9" fillId="2" borderId="9" xfId="0" applyFont="1" applyFill="1" applyBorder="1" applyAlignment="1" applyProtection="1">
      <alignment horizontal="left" vertical="center" indent="1"/>
    </xf>
    <xf numFmtId="0" fontId="9" fillId="2" borderId="10" xfId="0" applyFont="1" applyFill="1" applyBorder="1" applyAlignment="1" applyProtection="1">
      <alignment horizontal="left" vertical="center" indent="1"/>
    </xf>
    <xf numFmtId="0" fontId="9" fillId="2" borderId="8" xfId="0" applyFont="1" applyFill="1" applyBorder="1" applyAlignment="1" applyProtection="1">
      <alignment horizontal="left" vertical="center" indent="1"/>
    </xf>
    <xf numFmtId="0" fontId="47" fillId="2" borderId="0" xfId="5" applyFont="1" applyFill="1"/>
    <xf numFmtId="0" fontId="0" fillId="0" borderId="0" xfId="0" applyAlignment="1"/>
  </cellXfs>
  <cellStyles count="6">
    <cellStyle name="Hyperlink" xfId="4" xr:uid="{00000000-000B-0000-0000-000008000000}"/>
    <cellStyle name="Lien hypertexte" xfId="5" builtinId="8"/>
    <cellStyle name="Milliers" xfId="1" builtinId="3"/>
    <cellStyle name="Monétaire" xfId="2" builtinId="4"/>
    <cellStyle name="Normal" xfId="0" builtinId="0"/>
    <cellStyle name="Pourcentage" xfId="3" builtinId="5"/>
  </cellStyles>
  <dxfs count="4">
    <dxf>
      <font>
        <strike val="0"/>
        <outline val="0"/>
        <shadow val="0"/>
        <u val="none"/>
        <vertAlign val="baseline"/>
        <sz val="11"/>
        <name val="Arial"/>
        <family val="2"/>
        <scheme val="none"/>
      </font>
    </dxf>
    <dxf>
      <font>
        <strike val="0"/>
        <outline val="0"/>
        <shadow val="0"/>
        <u val="none"/>
        <vertAlign val="baseline"/>
        <sz val="11"/>
        <name val="Arial"/>
        <family val="2"/>
        <scheme val="none"/>
      </font>
      <alignment horizontal="general" vertical="bottom" textRotation="0" wrapText="1" indent="0" justifyLastLine="0" shrinkToFit="0" readingOrder="0"/>
    </dxf>
    <dxf>
      <font>
        <strike val="0"/>
        <outline val="0"/>
        <shadow val="0"/>
        <u val="none"/>
        <vertAlign val="baseline"/>
        <sz val="11"/>
        <name val="Arial"/>
        <family val="2"/>
        <scheme val="none"/>
      </font>
    </dxf>
    <dxf>
      <font>
        <strike val="0"/>
        <outline val="0"/>
        <shadow val="0"/>
        <u val="none"/>
        <vertAlign val="baseline"/>
        <sz val="11"/>
        <name val="Arial"/>
        <family val="2"/>
        <scheme val="none"/>
      </font>
    </dxf>
  </dxfs>
  <tableStyles count="1" defaultTableStyle="TableStyleMedium2" defaultPivotStyle="PivotStyleLight16">
    <tableStyle name="Invisible" pivot="0" table="0" count="0" xr9:uid="{74543885-7F09-4B11-BC53-61B14FFF4336}"/>
  </tableStyles>
  <colors>
    <mruColors>
      <color rgb="FF4E004F"/>
      <color rgb="FF575756"/>
      <color rgb="FF9D9D9C"/>
      <color rgb="FFE3D3E7"/>
      <color rgb="FF7AC142"/>
      <color rgb="FF006636"/>
      <color rgb="FFF0EFEE"/>
      <color rgb="FFE2EDD0"/>
      <color rgb="FFFFC000"/>
      <color rgb="FFF0F8E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ctrlProps/ctrlProp1.xml><?xml version="1.0" encoding="utf-8"?>
<formControlPr xmlns="http://schemas.microsoft.com/office/spreadsheetml/2009/9/main" objectType="CheckBox" fmlaLink="$J$13" lockText="1" noThreeD="1"/>
</file>

<file path=xl/ctrlProps/ctrlProp10.xml><?xml version="1.0" encoding="utf-8"?>
<formControlPr xmlns="http://schemas.microsoft.com/office/spreadsheetml/2009/9/main" objectType="CheckBox" fmlaLink="$J$14" lockText="1" noThreeD="1"/>
</file>

<file path=xl/ctrlProps/ctrlProp11.xml><?xml version="1.0" encoding="utf-8"?>
<formControlPr xmlns="http://schemas.microsoft.com/office/spreadsheetml/2009/9/main" objectType="CheckBox" fmlaLink="$J$20" lockText="1" noThreeD="1"/>
</file>

<file path=xl/ctrlProps/ctrlProp2.xml><?xml version="1.0" encoding="utf-8"?>
<formControlPr xmlns="http://schemas.microsoft.com/office/spreadsheetml/2009/9/main" objectType="CheckBox" fmlaLink="$J$19" lockText="1" noThreeD="1"/>
</file>

<file path=xl/ctrlProps/ctrlProp3.xml><?xml version="1.0" encoding="utf-8"?>
<formControlPr xmlns="http://schemas.microsoft.com/office/spreadsheetml/2009/9/main" objectType="CheckBox" fmlaLink="$J$25" lockText="1" noThreeD="1"/>
</file>

<file path=xl/ctrlProps/ctrlProp4.xml><?xml version="1.0" encoding="utf-8"?>
<formControlPr xmlns="http://schemas.microsoft.com/office/spreadsheetml/2009/9/main" objectType="CheckBox" fmlaLink="$J$26" lockText="1" noThreeD="1"/>
</file>

<file path=xl/ctrlProps/ctrlProp5.xml><?xml version="1.0" encoding="utf-8"?>
<formControlPr xmlns="http://schemas.microsoft.com/office/spreadsheetml/2009/9/main" objectType="CheckBox" fmlaLink="$J$27" lockText="1" noThreeD="1"/>
</file>

<file path=xl/ctrlProps/ctrlProp6.xml><?xml version="1.0" encoding="utf-8"?>
<formControlPr xmlns="http://schemas.microsoft.com/office/spreadsheetml/2009/9/main" objectType="CheckBox" fmlaLink="$J$38" lockText="1" noThreeD="1"/>
</file>

<file path=xl/ctrlProps/ctrlProp7.xml><?xml version="1.0" encoding="utf-8"?>
<formControlPr xmlns="http://schemas.microsoft.com/office/spreadsheetml/2009/9/main" objectType="CheckBox" fmlaLink="$J$32" lockText="1" noThreeD="1"/>
</file>

<file path=xl/ctrlProps/ctrlProp8.xml><?xml version="1.0" encoding="utf-8"?>
<formControlPr xmlns="http://schemas.microsoft.com/office/spreadsheetml/2009/9/main" objectType="CheckBox" fmlaLink="$J$33" lockText="1" noThreeD="1"/>
</file>

<file path=xl/ctrlProps/ctrlProp9.xml><?xml version="1.0" encoding="utf-8"?>
<formControlPr xmlns="http://schemas.microsoft.com/office/spreadsheetml/2009/9/main" objectType="CheckBox" fmlaLink="$J$34"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1.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1</xdr:col>
      <xdr:colOff>106845</xdr:colOff>
      <xdr:row>1</xdr:row>
      <xdr:rowOff>24848</xdr:rowOff>
    </xdr:from>
    <xdr:to>
      <xdr:col>2</xdr:col>
      <xdr:colOff>150025</xdr:colOff>
      <xdr:row>3</xdr:row>
      <xdr:rowOff>189948</xdr:rowOff>
    </xdr:to>
    <xdr:pic>
      <xdr:nvPicPr>
        <xdr:cNvPr id="39" name="Image 1">
          <a:extLst>
            <a:ext uri="{FF2B5EF4-FFF2-40B4-BE49-F238E27FC236}">
              <a16:creationId xmlns:a16="http://schemas.microsoft.com/office/drawing/2014/main" id="{00000000-0008-0000-0000-000027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2120" y="215348"/>
          <a:ext cx="741680" cy="546100"/>
        </a:xfrm>
        <a:prstGeom prst="rect">
          <a:avLst/>
        </a:prstGeom>
      </xdr:spPr>
    </xdr:pic>
    <xdr:clientData/>
  </xdr:twoCellAnchor>
  <xdr:twoCellAnchor>
    <xdr:from>
      <xdr:col>10</xdr:col>
      <xdr:colOff>76200</xdr:colOff>
      <xdr:row>37</xdr:row>
      <xdr:rowOff>314324</xdr:rowOff>
    </xdr:from>
    <xdr:to>
      <xdr:col>14</xdr:col>
      <xdr:colOff>57150</xdr:colOff>
      <xdr:row>42</xdr:row>
      <xdr:rowOff>126124</xdr:rowOff>
    </xdr:to>
    <xdr:sp macro="" textlink="">
      <xdr:nvSpPr>
        <xdr:cNvPr id="40" name="ZoneTexte 39">
          <a:extLst>
            <a:ext uri="{FF2B5EF4-FFF2-40B4-BE49-F238E27FC236}">
              <a16:creationId xmlns:a16="http://schemas.microsoft.com/office/drawing/2014/main" id="{00000000-0008-0000-0000-000028000000}"/>
            </a:ext>
          </a:extLst>
        </xdr:cNvPr>
        <xdr:cNvSpPr txBox="1"/>
      </xdr:nvSpPr>
      <xdr:spPr>
        <a:xfrm>
          <a:off x="5715000" y="10353674"/>
          <a:ext cx="2171700" cy="112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000">
              <a:solidFill>
                <a:srgbClr val="575756"/>
              </a:solidFill>
              <a:effectLst/>
              <a:latin typeface="Arial" panose="020B0604020202020204" pitchFamily="34" charset="0"/>
              <a:ea typeface="+mn-ea"/>
              <a:cs typeface="Arial" panose="020B0604020202020204" pitchFamily="34" charset="0"/>
            </a:rPr>
            <a:t>Please provide a manuscript or electronic signature (PDF printout or scan). Send the signed page via email along with the completed form and supporting documents.</a:t>
          </a:r>
          <a:endParaRPr lang="fr-CA" sz="800">
            <a:solidFill>
              <a:srgbClr val="575756"/>
            </a:solidFill>
            <a:effectLst/>
            <a:latin typeface="Arial" panose="020B0604020202020204" pitchFamily="34" charset="0"/>
            <a:cs typeface="Arial" panose="020B0604020202020204" pitchFamily="34" charset="0"/>
          </a:endParaRPr>
        </a:p>
      </xdr:txBody>
    </xdr:sp>
    <xdr:clientData/>
  </xdr:twoCellAnchor>
  <xdr:twoCellAnchor>
    <xdr:from>
      <xdr:col>1</xdr:col>
      <xdr:colOff>123448</xdr:colOff>
      <xdr:row>23</xdr:row>
      <xdr:rowOff>138786</xdr:rowOff>
    </xdr:from>
    <xdr:to>
      <xdr:col>2</xdr:col>
      <xdr:colOff>731077</xdr:colOff>
      <xdr:row>24</xdr:row>
      <xdr:rowOff>197904</xdr:rowOff>
    </xdr:to>
    <xdr:sp macro="" textlink="">
      <xdr:nvSpPr>
        <xdr:cNvPr id="2" name="Flèche : angle droit 1">
          <a:extLst>
            <a:ext uri="{FF2B5EF4-FFF2-40B4-BE49-F238E27FC236}">
              <a16:creationId xmlns:a16="http://schemas.microsoft.com/office/drawing/2014/main" id="{00000000-0008-0000-0000-000002000000}"/>
            </a:ext>
          </a:extLst>
        </xdr:cNvPr>
        <xdr:cNvSpPr/>
      </xdr:nvSpPr>
      <xdr:spPr>
        <a:xfrm rot="5400000">
          <a:off x="952639" y="5629226"/>
          <a:ext cx="249618" cy="1311651"/>
        </a:xfrm>
        <a:prstGeom prst="bentUpArrow">
          <a:avLst>
            <a:gd name="adj1" fmla="val 16328"/>
            <a:gd name="adj2" fmla="val 25000"/>
            <a:gd name="adj3" fmla="val 25000"/>
          </a:avLst>
        </a:prstGeom>
        <a:solidFill>
          <a:srgbClr val="4E004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9525</xdr:colOff>
          <xdr:row>11</xdr:row>
          <xdr:rowOff>171450</xdr:rowOff>
        </xdr:from>
        <xdr:to>
          <xdr:col>10</xdr:col>
          <xdr:colOff>76200</xdr:colOff>
          <xdr:row>12</xdr:row>
          <xdr:rowOff>161925</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1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12</xdr:row>
          <xdr:rowOff>171450</xdr:rowOff>
        </xdr:from>
        <xdr:to>
          <xdr:col>10</xdr:col>
          <xdr:colOff>76200</xdr:colOff>
          <xdr:row>14</xdr:row>
          <xdr:rowOff>9525</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1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17</xdr:row>
          <xdr:rowOff>171450</xdr:rowOff>
        </xdr:from>
        <xdr:to>
          <xdr:col>10</xdr:col>
          <xdr:colOff>76200</xdr:colOff>
          <xdr:row>18</xdr:row>
          <xdr:rowOff>161925</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1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23</xdr:row>
          <xdr:rowOff>180975</xdr:rowOff>
        </xdr:from>
        <xdr:to>
          <xdr:col>10</xdr:col>
          <xdr:colOff>76200</xdr:colOff>
          <xdr:row>24</xdr:row>
          <xdr:rowOff>171450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1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24</xdr:row>
          <xdr:rowOff>171450</xdr:rowOff>
        </xdr:from>
        <xdr:to>
          <xdr:col>10</xdr:col>
          <xdr:colOff>76200</xdr:colOff>
          <xdr:row>26</xdr:row>
          <xdr:rowOff>9525</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1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30</xdr:row>
          <xdr:rowOff>180975</xdr:rowOff>
        </xdr:from>
        <xdr:to>
          <xdr:col>10</xdr:col>
          <xdr:colOff>76200</xdr:colOff>
          <xdr:row>31</xdr:row>
          <xdr:rowOff>171450</xdr:rowOff>
        </xdr:to>
        <xdr:sp macro="" textlink="">
          <xdr:nvSpPr>
            <xdr:cNvPr id="7174" name="Check Box 6" hidden="1">
              <a:extLst>
                <a:ext uri="{63B3BB69-23CF-44E3-9099-C40C66FF867C}">
                  <a14:compatExt spid="_x0000_s7174"/>
                </a:ext>
                <a:ext uri="{FF2B5EF4-FFF2-40B4-BE49-F238E27FC236}">
                  <a16:creationId xmlns:a16="http://schemas.microsoft.com/office/drawing/2014/main" id="{00000000-0008-0000-0100-00000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18</xdr:row>
          <xdr:rowOff>171450</xdr:rowOff>
        </xdr:from>
        <xdr:to>
          <xdr:col>10</xdr:col>
          <xdr:colOff>76200</xdr:colOff>
          <xdr:row>20</xdr:row>
          <xdr:rowOff>9525</xdr:rowOff>
        </xdr:to>
        <xdr:sp macro="" textlink="">
          <xdr:nvSpPr>
            <xdr:cNvPr id="7175" name="Check Box 7" hidden="1">
              <a:extLst>
                <a:ext uri="{63B3BB69-23CF-44E3-9099-C40C66FF867C}">
                  <a14:compatExt spid="_x0000_s7175"/>
                </a:ext>
                <a:ext uri="{FF2B5EF4-FFF2-40B4-BE49-F238E27FC236}">
                  <a16:creationId xmlns:a16="http://schemas.microsoft.com/office/drawing/2014/main" id="{00000000-0008-0000-0100-00000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25</xdr:row>
          <xdr:rowOff>180975</xdr:rowOff>
        </xdr:from>
        <xdr:to>
          <xdr:col>10</xdr:col>
          <xdr:colOff>76200</xdr:colOff>
          <xdr:row>27</xdr:row>
          <xdr:rowOff>19050</xdr:rowOff>
        </xdr:to>
        <xdr:sp macro="" textlink="">
          <xdr:nvSpPr>
            <xdr:cNvPr id="7176" name="Check Box 8" hidden="1">
              <a:extLst>
                <a:ext uri="{63B3BB69-23CF-44E3-9099-C40C66FF867C}">
                  <a14:compatExt spid="_x0000_s7176"/>
                </a:ext>
                <a:ext uri="{FF2B5EF4-FFF2-40B4-BE49-F238E27FC236}">
                  <a16:creationId xmlns:a16="http://schemas.microsoft.com/office/drawing/2014/main" id="{00000000-0008-0000-0100-00000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31</xdr:row>
          <xdr:rowOff>171450</xdr:rowOff>
        </xdr:from>
        <xdr:to>
          <xdr:col>10</xdr:col>
          <xdr:colOff>76200</xdr:colOff>
          <xdr:row>33</xdr:row>
          <xdr:rowOff>9525</xdr:rowOff>
        </xdr:to>
        <xdr:sp macro="" textlink="">
          <xdr:nvSpPr>
            <xdr:cNvPr id="7177" name="Check Box 9" hidden="1">
              <a:extLst>
                <a:ext uri="{63B3BB69-23CF-44E3-9099-C40C66FF867C}">
                  <a14:compatExt spid="_x0000_s7177"/>
                </a:ext>
                <a:ext uri="{FF2B5EF4-FFF2-40B4-BE49-F238E27FC236}">
                  <a16:creationId xmlns:a16="http://schemas.microsoft.com/office/drawing/2014/main" id="{00000000-0008-0000-0100-00000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32</xdr:row>
          <xdr:rowOff>171450</xdr:rowOff>
        </xdr:from>
        <xdr:to>
          <xdr:col>10</xdr:col>
          <xdr:colOff>76200</xdr:colOff>
          <xdr:row>34</xdr:row>
          <xdr:rowOff>9525</xdr:rowOff>
        </xdr:to>
        <xdr:sp macro="" textlink="">
          <xdr:nvSpPr>
            <xdr:cNvPr id="7178" name="Check Box 10" hidden="1">
              <a:extLst>
                <a:ext uri="{63B3BB69-23CF-44E3-9099-C40C66FF867C}">
                  <a14:compatExt spid="_x0000_s7178"/>
                </a:ext>
                <a:ext uri="{FF2B5EF4-FFF2-40B4-BE49-F238E27FC236}">
                  <a16:creationId xmlns:a16="http://schemas.microsoft.com/office/drawing/2014/main" id="{00000000-0008-0000-0100-00000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36</xdr:row>
          <xdr:rowOff>314325</xdr:rowOff>
        </xdr:from>
        <xdr:to>
          <xdr:col>10</xdr:col>
          <xdr:colOff>76200</xdr:colOff>
          <xdr:row>37</xdr:row>
          <xdr:rowOff>190500</xdr:rowOff>
        </xdr:to>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100-00000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5</xdr:col>
      <xdr:colOff>359019</xdr:colOff>
      <xdr:row>42</xdr:row>
      <xdr:rowOff>44694</xdr:rowOff>
    </xdr:from>
    <xdr:to>
      <xdr:col>12</xdr:col>
      <xdr:colOff>388326</xdr:colOff>
      <xdr:row>45</xdr:row>
      <xdr:rowOff>22714</xdr:rowOff>
    </xdr:to>
    <xdr:grpSp>
      <xdr:nvGrpSpPr>
        <xdr:cNvPr id="17" name="Groupe 16">
          <a:extLst>
            <a:ext uri="{FF2B5EF4-FFF2-40B4-BE49-F238E27FC236}">
              <a16:creationId xmlns:a16="http://schemas.microsoft.com/office/drawing/2014/main" id="{00000000-0008-0000-0100-000011000000}"/>
            </a:ext>
          </a:extLst>
        </xdr:cNvPr>
        <xdr:cNvGrpSpPr/>
      </xdr:nvGrpSpPr>
      <xdr:grpSpPr>
        <a:xfrm>
          <a:off x="3645144" y="10150719"/>
          <a:ext cx="3105882" cy="549520"/>
          <a:chOff x="3399692" y="7356230"/>
          <a:chExt cx="3106615" cy="549520"/>
        </a:xfrm>
      </xdr:grpSpPr>
      <xdr:sp macro="" textlink="">
        <xdr:nvSpPr>
          <xdr:cNvPr id="15" name="Rectangle : coins arrondis 14">
            <a:extLst>
              <a:ext uri="{FF2B5EF4-FFF2-40B4-BE49-F238E27FC236}">
                <a16:creationId xmlns:a16="http://schemas.microsoft.com/office/drawing/2014/main" id="{00000000-0008-0000-0100-00000F000000}"/>
              </a:ext>
            </a:extLst>
          </xdr:cNvPr>
          <xdr:cNvSpPr/>
        </xdr:nvSpPr>
        <xdr:spPr>
          <a:xfrm>
            <a:off x="3399692" y="7356230"/>
            <a:ext cx="3106615" cy="549520"/>
          </a:xfrm>
          <a:prstGeom prst="roundRect">
            <a:avLst/>
          </a:prstGeom>
          <a:solidFill>
            <a:srgbClr val="F0EFE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sp macro="" textlink="">
        <xdr:nvSpPr>
          <xdr:cNvPr id="4" name="ZoneTexte 3">
            <a:extLst>
              <a:ext uri="{FF2B5EF4-FFF2-40B4-BE49-F238E27FC236}">
                <a16:creationId xmlns:a16="http://schemas.microsoft.com/office/drawing/2014/main" id="{00000000-0008-0000-0100-000004000000}"/>
              </a:ext>
            </a:extLst>
          </xdr:cNvPr>
          <xdr:cNvSpPr txBox="1"/>
        </xdr:nvSpPr>
        <xdr:spPr>
          <a:xfrm>
            <a:off x="3905249" y="7413242"/>
            <a:ext cx="2073519" cy="411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fr-CA" sz="1400" b="1" baseline="0">
                <a:solidFill>
                  <a:srgbClr val="4E004F"/>
                </a:solidFill>
                <a:effectLst/>
                <a:latin typeface="Arial" panose="020B0604020202020204" pitchFamily="34" charset="0"/>
                <a:ea typeface="+mn-ea"/>
                <a:cs typeface="Arial" panose="020B0604020202020204" pitchFamily="34" charset="0"/>
              </a:rPr>
              <a:t>Total bonus of  </a:t>
            </a:r>
            <a:r>
              <a:rPr lang="fr-CA" sz="1400" b="1">
                <a:solidFill>
                  <a:srgbClr val="4E004F"/>
                </a:solidFill>
                <a:latin typeface="Arial" panose="020B0604020202020204" pitchFamily="34" charset="0"/>
                <a:cs typeface="Arial" panose="020B0604020202020204" pitchFamily="34" charset="0"/>
              </a:rPr>
              <a:t>     </a:t>
            </a:r>
            <a:r>
              <a:rPr lang="fr-CA" sz="2000" b="1">
                <a:solidFill>
                  <a:srgbClr val="4E004F"/>
                </a:solidFill>
                <a:latin typeface="Arial" panose="020B0604020202020204" pitchFamily="34" charset="0"/>
                <a:cs typeface="Arial" panose="020B0604020202020204" pitchFamily="34" charset="0"/>
              </a:rPr>
              <a:t>%</a:t>
            </a:r>
          </a:p>
        </xdr:txBody>
      </xdr:sp>
      <xdr:sp macro="" textlink="$K$44">
        <xdr:nvSpPr>
          <xdr:cNvPr id="3" name="Rectangle 2">
            <a:extLst>
              <a:ext uri="{FF2B5EF4-FFF2-40B4-BE49-F238E27FC236}">
                <a16:creationId xmlns:a16="http://schemas.microsoft.com/office/drawing/2014/main" id="{00000000-0008-0000-0100-000003000000}"/>
              </a:ext>
            </a:extLst>
          </xdr:cNvPr>
          <xdr:cNvSpPr/>
        </xdr:nvSpPr>
        <xdr:spPr>
          <a:xfrm>
            <a:off x="5150826" y="7419770"/>
            <a:ext cx="542671" cy="410732"/>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r"/>
            <a:fld id="{8F2BC234-DFFE-48D2-BD60-FD090BA405D0}" type="TxLink">
              <a:rPr lang="en-US" sz="2000" b="1" i="0" u="none" strike="noStrike">
                <a:solidFill>
                  <a:srgbClr val="4E004F"/>
                </a:solidFill>
                <a:latin typeface="Arial" panose="020B0604020202020204" pitchFamily="34" charset="0"/>
                <a:cs typeface="Arial" panose="020B0604020202020204" pitchFamily="34" charset="0"/>
              </a:rPr>
              <a:pPr algn="r"/>
              <a:t>0</a:t>
            </a:fld>
            <a:endParaRPr lang="fr-CA" sz="2000" b="1">
              <a:solidFill>
                <a:srgbClr val="4E004F"/>
              </a:solidFill>
              <a:latin typeface="Arial" panose="020B0604020202020204" pitchFamily="34" charset="0"/>
              <a:cs typeface="Arial" panose="020B0604020202020204" pitchFamily="34" charset="0"/>
            </a:endParaRPr>
          </a:p>
        </xdr:txBody>
      </xdr:sp>
    </xdr:grpSp>
    <xdr:clientData/>
  </xdr:twoCellAnchor>
  <xdr:twoCellAnchor>
    <xdr:from>
      <xdr:col>10</xdr:col>
      <xdr:colOff>386129</xdr:colOff>
      <xdr:row>10</xdr:row>
      <xdr:rowOff>9525</xdr:rowOff>
    </xdr:from>
    <xdr:to>
      <xdr:col>12</xdr:col>
      <xdr:colOff>137013</xdr:colOff>
      <xdr:row>42</xdr:row>
      <xdr:rowOff>14654</xdr:rowOff>
    </xdr:to>
    <xdr:sp macro="" textlink="">
      <xdr:nvSpPr>
        <xdr:cNvPr id="18" name="Flèche : bas 17">
          <a:extLst>
            <a:ext uri="{FF2B5EF4-FFF2-40B4-BE49-F238E27FC236}">
              <a16:creationId xmlns:a16="http://schemas.microsoft.com/office/drawing/2014/main" id="{00000000-0008-0000-0100-000012000000}"/>
            </a:ext>
          </a:extLst>
        </xdr:cNvPr>
        <xdr:cNvSpPr/>
      </xdr:nvSpPr>
      <xdr:spPr>
        <a:xfrm>
          <a:off x="5793398" y="390525"/>
          <a:ext cx="468923" cy="6445494"/>
        </a:xfrm>
        <a:prstGeom prst="downArrow">
          <a:avLst>
            <a:gd name="adj1" fmla="val 50000"/>
            <a:gd name="adj2" fmla="val 78125"/>
          </a:avLst>
        </a:prstGeom>
        <a:solidFill>
          <a:srgbClr val="F0EFE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10</xdr:col>
      <xdr:colOff>178423</xdr:colOff>
      <xdr:row>22</xdr:row>
      <xdr:rowOff>27036</xdr:rowOff>
    </xdr:from>
    <xdr:to>
      <xdr:col>12</xdr:col>
      <xdr:colOff>344429</xdr:colOff>
      <xdr:row>27</xdr:row>
      <xdr:rowOff>44753</xdr:rowOff>
    </xdr:to>
    <xdr:grpSp>
      <xdr:nvGrpSpPr>
        <xdr:cNvPr id="9" name="Groupe 8">
          <a:extLst>
            <a:ext uri="{FF2B5EF4-FFF2-40B4-BE49-F238E27FC236}">
              <a16:creationId xmlns:a16="http://schemas.microsoft.com/office/drawing/2014/main" id="{00000000-0008-0000-0100-000009000000}"/>
            </a:ext>
          </a:extLst>
        </xdr:cNvPr>
        <xdr:cNvGrpSpPr/>
      </xdr:nvGrpSpPr>
      <xdr:grpSpPr>
        <a:xfrm>
          <a:off x="5817223" y="6113511"/>
          <a:ext cx="889906" cy="884492"/>
          <a:chOff x="5807084" y="2559025"/>
          <a:chExt cx="880683" cy="883349"/>
        </a:xfrm>
      </xdr:grpSpPr>
      <xdr:sp macro="" textlink="">
        <xdr:nvSpPr>
          <xdr:cNvPr id="37" name="Ellipse 36">
            <a:extLst>
              <a:ext uri="{FF2B5EF4-FFF2-40B4-BE49-F238E27FC236}">
                <a16:creationId xmlns:a16="http://schemas.microsoft.com/office/drawing/2014/main" id="{00000000-0008-0000-0100-000025000000}"/>
              </a:ext>
            </a:extLst>
          </xdr:cNvPr>
          <xdr:cNvSpPr/>
        </xdr:nvSpPr>
        <xdr:spPr>
          <a:xfrm>
            <a:off x="5807084" y="2559025"/>
            <a:ext cx="880683" cy="883349"/>
          </a:xfrm>
          <a:prstGeom prst="ellipse">
            <a:avLst/>
          </a:prstGeom>
          <a:solidFill>
            <a:schemeClr val="bg1"/>
          </a:solidFill>
          <a:ln w="57150">
            <a:solidFill>
              <a:srgbClr val="FB810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fr-CA" sz="1600" b="1">
              <a:solidFill>
                <a:srgbClr val="A22284"/>
              </a:solidFill>
              <a:latin typeface="Arial" panose="020B0604020202020204" pitchFamily="34" charset="0"/>
              <a:cs typeface="Arial" panose="020B0604020202020204" pitchFamily="34" charset="0"/>
            </a:endParaRPr>
          </a:p>
        </xdr:txBody>
      </xdr:sp>
      <xdr:grpSp>
        <xdr:nvGrpSpPr>
          <xdr:cNvPr id="8" name="Groupe 7">
            <a:extLst>
              <a:ext uri="{FF2B5EF4-FFF2-40B4-BE49-F238E27FC236}">
                <a16:creationId xmlns:a16="http://schemas.microsoft.com/office/drawing/2014/main" id="{00000000-0008-0000-0100-000008000000}"/>
              </a:ext>
            </a:extLst>
          </xdr:cNvPr>
          <xdr:cNvGrpSpPr/>
        </xdr:nvGrpSpPr>
        <xdr:grpSpPr>
          <a:xfrm>
            <a:off x="5858142" y="2707107"/>
            <a:ext cx="817986" cy="571926"/>
            <a:chOff x="7540217" y="2707107"/>
            <a:chExt cx="817986" cy="571926"/>
          </a:xfrm>
        </xdr:grpSpPr>
        <xdr:sp macro="" textlink="$K$25">
          <xdr:nvSpPr>
            <xdr:cNvPr id="39" name="Rectangle 38">
              <a:extLst>
                <a:ext uri="{FF2B5EF4-FFF2-40B4-BE49-F238E27FC236}">
                  <a16:creationId xmlns:a16="http://schemas.microsoft.com/office/drawing/2014/main" id="{00000000-0008-0000-0100-000027000000}"/>
                </a:ext>
              </a:extLst>
            </xdr:cNvPr>
            <xdr:cNvSpPr/>
          </xdr:nvSpPr>
          <xdr:spPr>
            <a:xfrm>
              <a:off x="7563256" y="2764279"/>
              <a:ext cx="471954" cy="276952"/>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r"/>
              <a:fld id="{B89A2576-9927-45B9-B31E-762E00BC2CD5}" type="TxLink">
                <a:rPr lang="en-US" sz="2000" b="1" i="0" u="none" strike="noStrike">
                  <a:solidFill>
                    <a:srgbClr val="FB8106"/>
                  </a:solidFill>
                  <a:latin typeface="Arial"/>
                  <a:cs typeface="Arial"/>
                </a:rPr>
                <a:pPr algn="r"/>
                <a:t>0</a:t>
              </a:fld>
              <a:endParaRPr lang="fr-CA" sz="2000" b="1">
                <a:solidFill>
                  <a:srgbClr val="A22284"/>
                </a:solidFill>
                <a:latin typeface="Arial" panose="020B0604020202020204" pitchFamily="34" charset="0"/>
                <a:cs typeface="Arial" panose="020B0604020202020204" pitchFamily="34" charset="0"/>
              </a:endParaRPr>
            </a:p>
          </xdr:txBody>
        </xdr:sp>
        <xdr:sp macro="" textlink="">
          <xdr:nvSpPr>
            <xdr:cNvPr id="40" name="ZoneTexte 39">
              <a:extLst>
                <a:ext uri="{FF2B5EF4-FFF2-40B4-BE49-F238E27FC236}">
                  <a16:creationId xmlns:a16="http://schemas.microsoft.com/office/drawing/2014/main" id="{00000000-0008-0000-0100-000028000000}"/>
                </a:ext>
              </a:extLst>
            </xdr:cNvPr>
            <xdr:cNvSpPr txBox="1"/>
          </xdr:nvSpPr>
          <xdr:spPr>
            <a:xfrm>
              <a:off x="7540217" y="2707107"/>
              <a:ext cx="817986" cy="5719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CA" sz="1800" b="1">
                  <a:solidFill>
                    <a:srgbClr val="FB8106"/>
                  </a:solidFill>
                  <a:latin typeface="Arial" panose="020B0604020202020204" pitchFamily="34" charset="0"/>
                  <a:cs typeface="Arial" panose="020B0604020202020204" pitchFamily="34" charset="0"/>
                </a:rPr>
                <a:t>    </a:t>
              </a:r>
              <a:r>
                <a:rPr lang="fr-CA" sz="2000" b="1">
                  <a:solidFill>
                    <a:srgbClr val="FB8106"/>
                  </a:solidFill>
                  <a:latin typeface="Arial" panose="020B0604020202020204" pitchFamily="34" charset="0"/>
                  <a:cs typeface="Arial" panose="020B0604020202020204" pitchFamily="34" charset="0"/>
                </a:rPr>
                <a:t>%</a:t>
              </a:r>
              <a:endParaRPr lang="fr-CA" sz="1800" b="1">
                <a:solidFill>
                  <a:srgbClr val="FB8106"/>
                </a:solidFill>
                <a:latin typeface="Arial" panose="020B0604020202020204" pitchFamily="34" charset="0"/>
                <a:cs typeface="Arial" panose="020B0604020202020204" pitchFamily="34" charset="0"/>
              </a:endParaRPr>
            </a:p>
            <a:p>
              <a:pPr algn="ctr"/>
              <a:r>
                <a:rPr lang="fr-CA" sz="1100" b="1" baseline="0">
                  <a:solidFill>
                    <a:srgbClr val="FB8106"/>
                  </a:solidFill>
                  <a:latin typeface="Arial" panose="020B0604020202020204" pitchFamily="34" charset="0"/>
                  <a:cs typeface="Arial" panose="020B0604020202020204" pitchFamily="34" charset="0"/>
                </a:rPr>
                <a:t>bonus</a:t>
              </a:r>
              <a:endParaRPr lang="fr-CA" sz="1100" b="1">
                <a:solidFill>
                  <a:srgbClr val="FB8106"/>
                </a:solidFill>
                <a:latin typeface="Arial" panose="020B0604020202020204" pitchFamily="34" charset="0"/>
                <a:cs typeface="Arial" panose="020B0604020202020204" pitchFamily="34" charset="0"/>
              </a:endParaRPr>
            </a:p>
          </xdr:txBody>
        </xdr:sp>
      </xdr:grpSp>
    </xdr:grpSp>
    <xdr:clientData/>
  </xdr:twoCellAnchor>
  <xdr:twoCellAnchor>
    <xdr:from>
      <xdr:col>10</xdr:col>
      <xdr:colOff>178358</xdr:colOff>
      <xdr:row>10</xdr:row>
      <xdr:rowOff>21078</xdr:rowOff>
    </xdr:from>
    <xdr:to>
      <xdr:col>12</xdr:col>
      <xdr:colOff>344364</xdr:colOff>
      <xdr:row>14</xdr:row>
      <xdr:rowOff>134773</xdr:rowOff>
    </xdr:to>
    <xdr:grpSp>
      <xdr:nvGrpSpPr>
        <xdr:cNvPr id="10" name="Groupe 9">
          <a:extLst>
            <a:ext uri="{FF2B5EF4-FFF2-40B4-BE49-F238E27FC236}">
              <a16:creationId xmlns:a16="http://schemas.microsoft.com/office/drawing/2014/main" id="{00000000-0008-0000-0100-00000A000000}"/>
            </a:ext>
          </a:extLst>
        </xdr:cNvPr>
        <xdr:cNvGrpSpPr/>
      </xdr:nvGrpSpPr>
      <xdr:grpSpPr>
        <a:xfrm>
          <a:off x="5817158" y="3678678"/>
          <a:ext cx="889906" cy="885220"/>
          <a:chOff x="6635705" y="317908"/>
          <a:chExt cx="884045" cy="880249"/>
        </a:xfrm>
      </xdr:grpSpPr>
      <xdr:sp macro="" textlink="">
        <xdr:nvSpPr>
          <xdr:cNvPr id="44" name="Ellipse 43">
            <a:extLst>
              <a:ext uri="{FF2B5EF4-FFF2-40B4-BE49-F238E27FC236}">
                <a16:creationId xmlns:a16="http://schemas.microsoft.com/office/drawing/2014/main" id="{00000000-0008-0000-0100-00002C000000}"/>
              </a:ext>
            </a:extLst>
          </xdr:cNvPr>
          <xdr:cNvSpPr/>
        </xdr:nvSpPr>
        <xdr:spPr>
          <a:xfrm>
            <a:off x="6635705" y="317908"/>
            <a:ext cx="884045" cy="880249"/>
          </a:xfrm>
          <a:prstGeom prst="ellipse">
            <a:avLst/>
          </a:prstGeom>
          <a:solidFill>
            <a:schemeClr val="bg1"/>
          </a:solidFill>
          <a:ln w="57150">
            <a:solidFill>
              <a:srgbClr val="A2228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fr-CA" sz="1600" b="1">
              <a:solidFill>
                <a:srgbClr val="A22284"/>
              </a:solidFill>
              <a:latin typeface="Arial" panose="020B0604020202020204" pitchFamily="34" charset="0"/>
              <a:cs typeface="Arial" panose="020B0604020202020204" pitchFamily="34" charset="0"/>
            </a:endParaRPr>
          </a:p>
        </xdr:txBody>
      </xdr:sp>
      <xdr:sp macro="" textlink="">
        <xdr:nvSpPr>
          <xdr:cNvPr id="47" name="ZoneTexte 46">
            <a:extLst>
              <a:ext uri="{FF2B5EF4-FFF2-40B4-BE49-F238E27FC236}">
                <a16:creationId xmlns:a16="http://schemas.microsoft.com/office/drawing/2014/main" id="{00000000-0008-0000-0100-00002F000000}"/>
              </a:ext>
            </a:extLst>
          </xdr:cNvPr>
          <xdr:cNvSpPr txBox="1"/>
        </xdr:nvSpPr>
        <xdr:spPr>
          <a:xfrm>
            <a:off x="6705883" y="464932"/>
            <a:ext cx="774564" cy="5709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CA" sz="1800" b="1">
                <a:solidFill>
                  <a:srgbClr val="A22284"/>
                </a:solidFill>
                <a:latin typeface="Arial" panose="020B0604020202020204" pitchFamily="34" charset="0"/>
                <a:cs typeface="Arial" panose="020B0604020202020204" pitchFamily="34" charset="0"/>
              </a:rPr>
              <a:t>    </a:t>
            </a:r>
            <a:r>
              <a:rPr lang="fr-CA" sz="2000" b="1">
                <a:solidFill>
                  <a:srgbClr val="A22284"/>
                </a:solidFill>
                <a:latin typeface="Arial" panose="020B0604020202020204" pitchFamily="34" charset="0"/>
                <a:cs typeface="Arial" panose="020B0604020202020204" pitchFamily="34" charset="0"/>
              </a:rPr>
              <a:t>%</a:t>
            </a:r>
            <a:endParaRPr lang="fr-CA" sz="1800" b="1">
              <a:solidFill>
                <a:srgbClr val="A22284"/>
              </a:solidFill>
              <a:latin typeface="Arial" panose="020B0604020202020204" pitchFamily="34" charset="0"/>
              <a:cs typeface="Arial" panose="020B0604020202020204" pitchFamily="34" charset="0"/>
            </a:endParaRPr>
          </a:p>
          <a:p>
            <a:pPr algn="ctr"/>
            <a:r>
              <a:rPr lang="fr-CA" sz="1100" b="1" baseline="0">
                <a:solidFill>
                  <a:srgbClr val="A22284"/>
                </a:solidFill>
                <a:latin typeface="Arial" panose="020B0604020202020204" pitchFamily="34" charset="0"/>
                <a:cs typeface="Arial" panose="020B0604020202020204" pitchFamily="34" charset="0"/>
              </a:rPr>
              <a:t>bonus</a:t>
            </a:r>
            <a:endParaRPr lang="fr-CA" sz="1100" b="1">
              <a:solidFill>
                <a:srgbClr val="A22284"/>
              </a:solidFill>
              <a:latin typeface="Arial" panose="020B0604020202020204" pitchFamily="34" charset="0"/>
              <a:cs typeface="Arial" panose="020B0604020202020204" pitchFamily="34" charset="0"/>
            </a:endParaRPr>
          </a:p>
        </xdr:txBody>
      </xdr:sp>
      <xdr:sp macro="" textlink="$K$13">
        <xdr:nvSpPr>
          <xdr:cNvPr id="46" name="Rectangle 45">
            <a:extLst>
              <a:ext uri="{FF2B5EF4-FFF2-40B4-BE49-F238E27FC236}">
                <a16:creationId xmlns:a16="http://schemas.microsoft.com/office/drawing/2014/main" id="{00000000-0008-0000-0100-00002E000000}"/>
              </a:ext>
            </a:extLst>
          </xdr:cNvPr>
          <xdr:cNvSpPr/>
        </xdr:nvSpPr>
        <xdr:spPr>
          <a:xfrm>
            <a:off x="6718746" y="522008"/>
            <a:ext cx="473756" cy="276487"/>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r"/>
            <a:fld id="{88651BB4-9729-4B57-A132-E6760A823001}" type="TxLink">
              <a:rPr lang="en-US" sz="2000" b="1" i="0" u="none" strike="noStrike">
                <a:solidFill>
                  <a:srgbClr val="A22284"/>
                </a:solidFill>
                <a:latin typeface="Arial" panose="020B0604020202020204" pitchFamily="34" charset="0"/>
                <a:cs typeface="Arial" panose="020B0604020202020204" pitchFamily="34" charset="0"/>
              </a:rPr>
              <a:pPr algn="r"/>
              <a:t>0</a:t>
            </a:fld>
            <a:endParaRPr lang="fr-CA" sz="2000" b="1">
              <a:solidFill>
                <a:srgbClr val="A22284"/>
              </a:solidFill>
              <a:latin typeface="Arial" panose="020B0604020202020204" pitchFamily="34" charset="0"/>
              <a:cs typeface="Arial" panose="020B0604020202020204" pitchFamily="34" charset="0"/>
            </a:endParaRPr>
          </a:p>
        </xdr:txBody>
      </xdr:sp>
    </xdr:grpSp>
    <xdr:clientData/>
  </xdr:twoCellAnchor>
  <xdr:twoCellAnchor>
    <xdr:from>
      <xdr:col>10</xdr:col>
      <xdr:colOff>172834</xdr:colOff>
      <xdr:row>16</xdr:row>
      <xdr:rowOff>21811</xdr:rowOff>
    </xdr:from>
    <xdr:to>
      <xdr:col>12</xdr:col>
      <xdr:colOff>341429</xdr:colOff>
      <xdr:row>20</xdr:row>
      <xdr:rowOff>134986</xdr:rowOff>
    </xdr:to>
    <xdr:grpSp>
      <xdr:nvGrpSpPr>
        <xdr:cNvPr id="11" name="Groupe 10">
          <a:extLst>
            <a:ext uri="{FF2B5EF4-FFF2-40B4-BE49-F238E27FC236}">
              <a16:creationId xmlns:a16="http://schemas.microsoft.com/office/drawing/2014/main" id="{00000000-0008-0000-0100-00000B000000}"/>
            </a:ext>
          </a:extLst>
        </xdr:cNvPr>
        <xdr:cNvGrpSpPr/>
      </xdr:nvGrpSpPr>
      <xdr:grpSpPr>
        <a:xfrm>
          <a:off x="5811634" y="4889086"/>
          <a:ext cx="892495" cy="884700"/>
          <a:chOff x="6635705" y="1384950"/>
          <a:chExt cx="884045" cy="877017"/>
        </a:xfrm>
      </xdr:grpSpPr>
      <xdr:sp macro="" textlink="">
        <xdr:nvSpPr>
          <xdr:cNvPr id="48" name="Ellipse 47">
            <a:extLst>
              <a:ext uri="{FF2B5EF4-FFF2-40B4-BE49-F238E27FC236}">
                <a16:creationId xmlns:a16="http://schemas.microsoft.com/office/drawing/2014/main" id="{00000000-0008-0000-0100-000030000000}"/>
              </a:ext>
            </a:extLst>
          </xdr:cNvPr>
          <xdr:cNvSpPr/>
        </xdr:nvSpPr>
        <xdr:spPr>
          <a:xfrm>
            <a:off x="6635705" y="1384950"/>
            <a:ext cx="884045" cy="877017"/>
          </a:xfrm>
          <a:prstGeom prst="ellipse">
            <a:avLst/>
          </a:prstGeom>
          <a:solidFill>
            <a:schemeClr val="bg1"/>
          </a:solidFill>
          <a:ln w="57150">
            <a:solidFill>
              <a:srgbClr val="51BE4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fr-CA" sz="1600" b="1">
              <a:solidFill>
                <a:srgbClr val="A22284"/>
              </a:solidFill>
              <a:latin typeface="Arial" panose="020B0604020202020204" pitchFamily="34" charset="0"/>
              <a:cs typeface="Arial" panose="020B0604020202020204" pitchFamily="34" charset="0"/>
            </a:endParaRPr>
          </a:p>
        </xdr:txBody>
      </xdr:sp>
      <xdr:sp macro="" textlink="">
        <xdr:nvSpPr>
          <xdr:cNvPr id="49" name="ZoneTexte 48">
            <a:extLst>
              <a:ext uri="{FF2B5EF4-FFF2-40B4-BE49-F238E27FC236}">
                <a16:creationId xmlns:a16="http://schemas.microsoft.com/office/drawing/2014/main" id="{00000000-0008-0000-0100-000031000000}"/>
              </a:ext>
            </a:extLst>
          </xdr:cNvPr>
          <xdr:cNvSpPr txBox="1"/>
        </xdr:nvSpPr>
        <xdr:spPr>
          <a:xfrm>
            <a:off x="6705828" y="1529550"/>
            <a:ext cx="777640" cy="5701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CA" sz="1800" b="1">
                <a:solidFill>
                  <a:srgbClr val="51BE4B"/>
                </a:solidFill>
                <a:latin typeface="Arial" panose="020B0604020202020204" pitchFamily="34" charset="0"/>
                <a:cs typeface="Arial" panose="020B0604020202020204" pitchFamily="34" charset="0"/>
              </a:rPr>
              <a:t>    </a:t>
            </a:r>
            <a:r>
              <a:rPr lang="fr-CA" sz="2000" b="1">
                <a:solidFill>
                  <a:srgbClr val="51BE4B"/>
                </a:solidFill>
                <a:latin typeface="Arial" panose="020B0604020202020204" pitchFamily="34" charset="0"/>
                <a:cs typeface="Arial" panose="020B0604020202020204" pitchFamily="34" charset="0"/>
              </a:rPr>
              <a:t>%</a:t>
            </a:r>
            <a:endParaRPr lang="fr-CA" sz="1800" b="1">
              <a:solidFill>
                <a:srgbClr val="51BE4B"/>
              </a:solidFill>
              <a:latin typeface="Arial" panose="020B0604020202020204" pitchFamily="34" charset="0"/>
              <a:cs typeface="Arial" panose="020B0604020202020204" pitchFamily="34" charset="0"/>
            </a:endParaRPr>
          </a:p>
          <a:p>
            <a:pPr algn="ctr"/>
            <a:r>
              <a:rPr lang="fr-CA" sz="1100" b="1" baseline="0">
                <a:solidFill>
                  <a:srgbClr val="51BE4B"/>
                </a:solidFill>
                <a:latin typeface="Arial" panose="020B0604020202020204" pitchFamily="34" charset="0"/>
                <a:cs typeface="Arial" panose="020B0604020202020204" pitchFamily="34" charset="0"/>
              </a:rPr>
              <a:t>bonus</a:t>
            </a:r>
            <a:endParaRPr lang="fr-CA" sz="1100" b="1">
              <a:solidFill>
                <a:srgbClr val="51BE4B"/>
              </a:solidFill>
              <a:latin typeface="Arial" panose="020B0604020202020204" pitchFamily="34" charset="0"/>
              <a:cs typeface="Arial" panose="020B0604020202020204" pitchFamily="34" charset="0"/>
            </a:endParaRPr>
          </a:p>
        </xdr:txBody>
      </xdr:sp>
      <xdr:sp macro="" textlink="$K$19">
        <xdr:nvSpPr>
          <xdr:cNvPr id="50" name="Rectangle 49">
            <a:extLst>
              <a:ext uri="{FF2B5EF4-FFF2-40B4-BE49-F238E27FC236}">
                <a16:creationId xmlns:a16="http://schemas.microsoft.com/office/drawing/2014/main" id="{00000000-0008-0000-0100-000032000000}"/>
              </a:ext>
            </a:extLst>
          </xdr:cNvPr>
          <xdr:cNvSpPr/>
        </xdr:nvSpPr>
        <xdr:spPr>
          <a:xfrm>
            <a:off x="6718746" y="1585818"/>
            <a:ext cx="473756" cy="276487"/>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r"/>
            <a:fld id="{4E429812-113B-4594-97AF-2C4961364F97}" type="TxLink">
              <a:rPr lang="en-US" sz="2000" b="1" i="0" u="none" strike="noStrike">
                <a:solidFill>
                  <a:srgbClr val="51BE4B"/>
                </a:solidFill>
                <a:latin typeface="Arial" panose="020B0604020202020204" pitchFamily="34" charset="0"/>
                <a:cs typeface="Arial" panose="020B0604020202020204" pitchFamily="34" charset="0"/>
              </a:rPr>
              <a:pPr algn="r"/>
              <a:t>0</a:t>
            </a:fld>
            <a:endParaRPr lang="fr-CA" sz="2000" b="1">
              <a:solidFill>
                <a:srgbClr val="51BE4B"/>
              </a:solidFill>
              <a:latin typeface="Arial" panose="020B0604020202020204" pitchFamily="34" charset="0"/>
              <a:cs typeface="Arial" panose="020B0604020202020204" pitchFamily="34" charset="0"/>
            </a:endParaRPr>
          </a:p>
        </xdr:txBody>
      </xdr:sp>
    </xdr:grpSp>
    <xdr:clientData/>
  </xdr:twoCellAnchor>
  <xdr:twoCellAnchor>
    <xdr:from>
      <xdr:col>10</xdr:col>
      <xdr:colOff>173495</xdr:colOff>
      <xdr:row>29</xdr:row>
      <xdr:rowOff>28095</xdr:rowOff>
    </xdr:from>
    <xdr:to>
      <xdr:col>12</xdr:col>
      <xdr:colOff>336362</xdr:colOff>
      <xdr:row>34</xdr:row>
      <xdr:rowOff>47456</xdr:rowOff>
    </xdr:to>
    <xdr:grpSp>
      <xdr:nvGrpSpPr>
        <xdr:cNvPr id="12" name="Groupe 11">
          <a:extLst>
            <a:ext uri="{FF2B5EF4-FFF2-40B4-BE49-F238E27FC236}">
              <a16:creationId xmlns:a16="http://schemas.microsoft.com/office/drawing/2014/main" id="{00000000-0008-0000-0100-00000C000000}"/>
            </a:ext>
          </a:extLst>
        </xdr:cNvPr>
        <xdr:cNvGrpSpPr/>
      </xdr:nvGrpSpPr>
      <xdr:grpSpPr>
        <a:xfrm>
          <a:off x="5812295" y="7333770"/>
          <a:ext cx="886767" cy="886136"/>
          <a:chOff x="6635705" y="3806704"/>
          <a:chExt cx="884045" cy="881057"/>
        </a:xfrm>
      </xdr:grpSpPr>
      <xdr:sp macro="" textlink="">
        <xdr:nvSpPr>
          <xdr:cNvPr id="56" name="Ellipse 55">
            <a:extLst>
              <a:ext uri="{FF2B5EF4-FFF2-40B4-BE49-F238E27FC236}">
                <a16:creationId xmlns:a16="http://schemas.microsoft.com/office/drawing/2014/main" id="{00000000-0008-0000-0100-000038000000}"/>
              </a:ext>
            </a:extLst>
          </xdr:cNvPr>
          <xdr:cNvSpPr/>
        </xdr:nvSpPr>
        <xdr:spPr>
          <a:xfrm>
            <a:off x="6635705" y="3806704"/>
            <a:ext cx="884045" cy="881057"/>
          </a:xfrm>
          <a:prstGeom prst="ellipse">
            <a:avLst/>
          </a:prstGeom>
          <a:solidFill>
            <a:schemeClr val="bg1"/>
          </a:solidFill>
          <a:ln w="57150">
            <a:solidFill>
              <a:srgbClr val="005BA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fr-CA" sz="1600" b="1">
              <a:solidFill>
                <a:srgbClr val="A22284"/>
              </a:solidFill>
              <a:latin typeface="Arial" panose="020B0604020202020204" pitchFamily="34" charset="0"/>
              <a:cs typeface="Arial" panose="020B0604020202020204" pitchFamily="34" charset="0"/>
            </a:endParaRPr>
          </a:p>
        </xdr:txBody>
      </xdr:sp>
      <xdr:sp macro="" textlink="">
        <xdr:nvSpPr>
          <xdr:cNvPr id="57" name="ZoneTexte 56">
            <a:extLst>
              <a:ext uri="{FF2B5EF4-FFF2-40B4-BE49-F238E27FC236}">
                <a16:creationId xmlns:a16="http://schemas.microsoft.com/office/drawing/2014/main" id="{00000000-0008-0000-0100-000039000000}"/>
              </a:ext>
            </a:extLst>
          </xdr:cNvPr>
          <xdr:cNvSpPr txBox="1"/>
        </xdr:nvSpPr>
        <xdr:spPr>
          <a:xfrm>
            <a:off x="6686958" y="3953728"/>
            <a:ext cx="821109" cy="5709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CA" sz="1800" b="1">
                <a:solidFill>
                  <a:srgbClr val="51BE4B"/>
                </a:solidFill>
                <a:latin typeface="Arial" panose="020B0604020202020204" pitchFamily="34" charset="0"/>
                <a:cs typeface="Arial" panose="020B0604020202020204" pitchFamily="34" charset="0"/>
              </a:rPr>
              <a:t>    </a:t>
            </a:r>
            <a:r>
              <a:rPr lang="fr-CA" sz="2000" b="1">
                <a:solidFill>
                  <a:srgbClr val="005BA4"/>
                </a:solidFill>
                <a:latin typeface="Arial" panose="020B0604020202020204" pitchFamily="34" charset="0"/>
                <a:cs typeface="Arial" panose="020B0604020202020204" pitchFamily="34" charset="0"/>
              </a:rPr>
              <a:t>%</a:t>
            </a:r>
            <a:endParaRPr lang="fr-CA" sz="1800" b="1">
              <a:solidFill>
                <a:srgbClr val="005BA4"/>
              </a:solidFill>
              <a:latin typeface="Arial" panose="020B0604020202020204" pitchFamily="34" charset="0"/>
              <a:cs typeface="Arial" panose="020B0604020202020204" pitchFamily="34" charset="0"/>
            </a:endParaRPr>
          </a:p>
          <a:p>
            <a:pPr algn="ctr"/>
            <a:r>
              <a:rPr lang="fr-CA" sz="1100" b="1" baseline="0">
                <a:solidFill>
                  <a:srgbClr val="005BA4"/>
                </a:solidFill>
                <a:latin typeface="Arial" panose="020B0604020202020204" pitchFamily="34" charset="0"/>
                <a:cs typeface="Arial" panose="020B0604020202020204" pitchFamily="34" charset="0"/>
              </a:rPr>
              <a:t>bonus</a:t>
            </a:r>
            <a:endParaRPr lang="fr-CA" sz="1100" b="1">
              <a:solidFill>
                <a:srgbClr val="005BA4"/>
              </a:solidFill>
              <a:latin typeface="Arial" panose="020B0604020202020204" pitchFamily="34" charset="0"/>
              <a:cs typeface="Arial" panose="020B0604020202020204" pitchFamily="34" charset="0"/>
            </a:endParaRPr>
          </a:p>
        </xdr:txBody>
      </xdr:sp>
      <xdr:sp macro="" textlink="$K$32">
        <xdr:nvSpPr>
          <xdr:cNvPr id="58" name="Rectangle 57">
            <a:extLst>
              <a:ext uri="{FF2B5EF4-FFF2-40B4-BE49-F238E27FC236}">
                <a16:creationId xmlns:a16="http://schemas.microsoft.com/office/drawing/2014/main" id="{00000000-0008-0000-0100-00003A000000}"/>
              </a:ext>
            </a:extLst>
          </xdr:cNvPr>
          <xdr:cNvSpPr/>
        </xdr:nvSpPr>
        <xdr:spPr>
          <a:xfrm>
            <a:off x="6718746" y="4010804"/>
            <a:ext cx="473756" cy="276487"/>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r"/>
            <a:fld id="{AC1641BB-328A-4926-A59F-A59C46EABDA8}" type="TxLink">
              <a:rPr lang="en-US" sz="2000" b="1" i="0" u="none" strike="noStrike">
                <a:solidFill>
                  <a:srgbClr val="005BA4"/>
                </a:solidFill>
                <a:latin typeface="Arial" panose="020B0604020202020204" pitchFamily="34" charset="0"/>
                <a:cs typeface="Arial" panose="020B0604020202020204" pitchFamily="34" charset="0"/>
              </a:rPr>
              <a:pPr algn="r"/>
              <a:t>0</a:t>
            </a:fld>
            <a:endParaRPr lang="fr-CA" sz="2000" b="1">
              <a:solidFill>
                <a:srgbClr val="005BA4"/>
              </a:solidFill>
              <a:latin typeface="Arial" panose="020B0604020202020204" pitchFamily="34" charset="0"/>
              <a:cs typeface="Arial" panose="020B0604020202020204" pitchFamily="34" charset="0"/>
            </a:endParaRPr>
          </a:p>
        </xdr:txBody>
      </xdr:sp>
    </xdr:grpSp>
    <xdr:clientData/>
  </xdr:twoCellAnchor>
  <xdr:twoCellAnchor>
    <xdr:from>
      <xdr:col>10</xdr:col>
      <xdr:colOff>175500</xdr:colOff>
      <xdr:row>36</xdr:row>
      <xdr:rowOff>16753</xdr:rowOff>
    </xdr:from>
    <xdr:to>
      <xdr:col>12</xdr:col>
      <xdr:colOff>341506</xdr:colOff>
      <xdr:row>38</xdr:row>
      <xdr:rowOff>327043</xdr:rowOff>
    </xdr:to>
    <xdr:grpSp>
      <xdr:nvGrpSpPr>
        <xdr:cNvPr id="63" name="Groupe 62">
          <a:extLst>
            <a:ext uri="{FF2B5EF4-FFF2-40B4-BE49-F238E27FC236}">
              <a16:creationId xmlns:a16="http://schemas.microsoft.com/office/drawing/2014/main" id="{00000000-0008-0000-0100-00003F000000}"/>
            </a:ext>
          </a:extLst>
        </xdr:cNvPr>
        <xdr:cNvGrpSpPr/>
      </xdr:nvGrpSpPr>
      <xdr:grpSpPr>
        <a:xfrm>
          <a:off x="5814300" y="8541628"/>
          <a:ext cx="889906" cy="881790"/>
          <a:chOff x="6635705" y="3806704"/>
          <a:chExt cx="884045" cy="881057"/>
        </a:xfrm>
      </xdr:grpSpPr>
      <xdr:sp macro="" textlink="">
        <xdr:nvSpPr>
          <xdr:cNvPr id="64" name="Ellipse 63">
            <a:extLst>
              <a:ext uri="{FF2B5EF4-FFF2-40B4-BE49-F238E27FC236}">
                <a16:creationId xmlns:a16="http://schemas.microsoft.com/office/drawing/2014/main" id="{00000000-0008-0000-0100-000040000000}"/>
              </a:ext>
            </a:extLst>
          </xdr:cNvPr>
          <xdr:cNvSpPr/>
        </xdr:nvSpPr>
        <xdr:spPr>
          <a:xfrm>
            <a:off x="6635705" y="3806704"/>
            <a:ext cx="884045" cy="881057"/>
          </a:xfrm>
          <a:prstGeom prst="ellipse">
            <a:avLst/>
          </a:prstGeom>
          <a:solidFill>
            <a:schemeClr val="bg1"/>
          </a:solidFill>
          <a:ln w="57150">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fr-CA" sz="1600" b="1">
              <a:solidFill>
                <a:srgbClr val="A22284"/>
              </a:solidFill>
              <a:latin typeface="Arial" panose="020B0604020202020204" pitchFamily="34" charset="0"/>
              <a:cs typeface="Arial" panose="020B0604020202020204" pitchFamily="34" charset="0"/>
            </a:endParaRPr>
          </a:p>
        </xdr:txBody>
      </xdr:sp>
      <xdr:sp macro="" textlink="">
        <xdr:nvSpPr>
          <xdr:cNvPr id="65" name="ZoneTexte 64">
            <a:extLst>
              <a:ext uri="{FF2B5EF4-FFF2-40B4-BE49-F238E27FC236}">
                <a16:creationId xmlns:a16="http://schemas.microsoft.com/office/drawing/2014/main" id="{00000000-0008-0000-0100-000041000000}"/>
              </a:ext>
            </a:extLst>
          </xdr:cNvPr>
          <xdr:cNvSpPr txBox="1"/>
        </xdr:nvSpPr>
        <xdr:spPr>
          <a:xfrm>
            <a:off x="6686958" y="3953728"/>
            <a:ext cx="821109" cy="5709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CA" sz="1800" b="1">
                <a:solidFill>
                  <a:srgbClr val="51BE4B"/>
                </a:solidFill>
                <a:latin typeface="Arial" panose="020B0604020202020204" pitchFamily="34" charset="0"/>
                <a:cs typeface="Arial" panose="020B0604020202020204" pitchFamily="34" charset="0"/>
              </a:rPr>
              <a:t>    </a:t>
            </a:r>
            <a:r>
              <a:rPr lang="fr-CA" sz="2000" b="1">
                <a:solidFill>
                  <a:srgbClr val="FFC000"/>
                </a:solidFill>
                <a:latin typeface="Arial" panose="020B0604020202020204" pitchFamily="34" charset="0"/>
                <a:cs typeface="Arial" panose="020B0604020202020204" pitchFamily="34" charset="0"/>
              </a:rPr>
              <a:t>%</a:t>
            </a:r>
            <a:endParaRPr lang="fr-CA" sz="1800" b="1">
              <a:solidFill>
                <a:srgbClr val="FFC000"/>
              </a:solidFill>
              <a:latin typeface="Arial" panose="020B0604020202020204" pitchFamily="34" charset="0"/>
              <a:cs typeface="Arial" panose="020B0604020202020204" pitchFamily="34" charset="0"/>
            </a:endParaRPr>
          </a:p>
          <a:p>
            <a:pPr algn="ctr"/>
            <a:r>
              <a:rPr lang="fr-CA" sz="1100" b="1" baseline="0">
                <a:solidFill>
                  <a:srgbClr val="FFC000"/>
                </a:solidFill>
                <a:latin typeface="Arial" panose="020B0604020202020204" pitchFamily="34" charset="0"/>
                <a:cs typeface="Arial" panose="020B0604020202020204" pitchFamily="34" charset="0"/>
              </a:rPr>
              <a:t>bonus</a:t>
            </a:r>
            <a:endParaRPr lang="fr-CA" sz="1100" b="1">
              <a:solidFill>
                <a:srgbClr val="FFC000"/>
              </a:solidFill>
              <a:latin typeface="Arial" panose="020B0604020202020204" pitchFamily="34" charset="0"/>
              <a:cs typeface="Arial" panose="020B0604020202020204" pitchFamily="34" charset="0"/>
            </a:endParaRPr>
          </a:p>
        </xdr:txBody>
      </xdr:sp>
      <xdr:sp macro="" textlink="$K$38">
        <xdr:nvSpPr>
          <xdr:cNvPr id="66" name="Rectangle 65">
            <a:extLst>
              <a:ext uri="{FF2B5EF4-FFF2-40B4-BE49-F238E27FC236}">
                <a16:creationId xmlns:a16="http://schemas.microsoft.com/office/drawing/2014/main" id="{00000000-0008-0000-0100-000042000000}"/>
              </a:ext>
            </a:extLst>
          </xdr:cNvPr>
          <xdr:cNvSpPr/>
        </xdr:nvSpPr>
        <xdr:spPr>
          <a:xfrm>
            <a:off x="6718746" y="4010804"/>
            <a:ext cx="473756" cy="276487"/>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r"/>
            <a:fld id="{640AB85E-D3D0-4FE8-9A1B-FA51F199AD1B}" type="TxLink">
              <a:rPr lang="en-US" sz="2000" b="1" i="0" u="none" strike="noStrike">
                <a:solidFill>
                  <a:srgbClr val="FFC000"/>
                </a:solidFill>
                <a:latin typeface="Arial" panose="020B0604020202020204" pitchFamily="34" charset="0"/>
                <a:cs typeface="Arial" panose="020B0604020202020204" pitchFamily="34" charset="0"/>
              </a:rPr>
              <a:pPr algn="r"/>
              <a:t>0</a:t>
            </a:fld>
            <a:endParaRPr lang="fr-CA" sz="2000" b="1">
              <a:solidFill>
                <a:srgbClr val="FFC000"/>
              </a:solidFill>
              <a:latin typeface="Arial" panose="020B0604020202020204" pitchFamily="34" charset="0"/>
              <a:cs typeface="Arial" panose="020B0604020202020204" pitchFamily="34" charset="0"/>
            </a:endParaRPr>
          </a:p>
        </xdr:txBody>
      </xdr:sp>
    </xdr:grpSp>
    <xdr:clientData/>
  </xdr:twoCellAnchor>
  <xdr:twoCellAnchor editAs="oneCell">
    <xdr:from>
      <xdr:col>1</xdr:col>
      <xdr:colOff>106845</xdr:colOff>
      <xdr:row>1</xdr:row>
      <xdr:rowOff>24848</xdr:rowOff>
    </xdr:from>
    <xdr:to>
      <xdr:col>2</xdr:col>
      <xdr:colOff>143675</xdr:colOff>
      <xdr:row>3</xdr:row>
      <xdr:rowOff>189948</xdr:rowOff>
    </xdr:to>
    <xdr:pic>
      <xdr:nvPicPr>
        <xdr:cNvPr id="51" name="Image 1">
          <a:extLst>
            <a:ext uri="{FF2B5EF4-FFF2-40B4-BE49-F238E27FC236}">
              <a16:creationId xmlns:a16="http://schemas.microsoft.com/office/drawing/2014/main" id="{00000000-0008-0000-0100-00003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2120" y="215348"/>
          <a:ext cx="741680" cy="5461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152400</xdr:rowOff>
    </xdr:from>
    <xdr:to>
      <xdr:col>2</xdr:col>
      <xdr:colOff>269240</xdr:colOff>
      <xdr:row>3</xdr:row>
      <xdr:rowOff>130810</xdr:rowOff>
    </xdr:to>
    <xdr:pic>
      <xdr:nvPicPr>
        <xdr:cNvPr id="2" name="Image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7650" y="152400"/>
          <a:ext cx="745490" cy="549910"/>
        </a:xfrm>
        <a:prstGeom prst="rect">
          <a:avLst/>
        </a:prstGeom>
      </xdr:spPr>
    </xdr:pic>
    <xdr:clientData/>
  </xdr:twoCellAnchor>
  <xdr:twoCellAnchor editAs="oneCell">
    <xdr:from>
      <xdr:col>0</xdr:col>
      <xdr:colOff>200025</xdr:colOff>
      <xdr:row>32</xdr:row>
      <xdr:rowOff>186878</xdr:rowOff>
    </xdr:from>
    <xdr:to>
      <xdr:col>4</xdr:col>
      <xdr:colOff>707880</xdr:colOff>
      <xdr:row>42</xdr:row>
      <xdr:rowOff>20321</xdr:rowOff>
    </xdr:to>
    <xdr:pic>
      <xdr:nvPicPr>
        <xdr:cNvPr id="3" name="Imag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200025" y="9778553"/>
          <a:ext cx="4279755" cy="1738443"/>
        </a:xfrm>
        <a:prstGeom prst="rect">
          <a:avLst/>
        </a:prstGeom>
      </xdr:spPr>
    </xdr:pic>
    <xdr:clientData/>
  </xdr:twoCellAnchor>
  <xdr:twoCellAnchor editAs="oneCell">
    <xdr:from>
      <xdr:col>5</xdr:col>
      <xdr:colOff>594908</xdr:colOff>
      <xdr:row>32</xdr:row>
      <xdr:rowOff>177195</xdr:rowOff>
    </xdr:from>
    <xdr:to>
      <xdr:col>9</xdr:col>
      <xdr:colOff>847724</xdr:colOff>
      <xdr:row>42</xdr:row>
      <xdr:rowOff>1</xdr:rowOff>
    </xdr:to>
    <xdr:pic>
      <xdr:nvPicPr>
        <xdr:cNvPr id="4" name="Imag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stretch>
          <a:fillRect/>
        </a:stretch>
      </xdr:blipFill>
      <xdr:spPr>
        <a:xfrm>
          <a:off x="4538258" y="11178570"/>
          <a:ext cx="4319991" cy="1727806"/>
        </a:xfrm>
        <a:prstGeom prst="rect">
          <a:avLst/>
        </a:prstGeom>
      </xdr:spPr>
    </xdr:pic>
    <xdr:clientData/>
  </xdr:twoCellAnchor>
  <xdr:twoCellAnchor editAs="oneCell">
    <xdr:from>
      <xdr:col>0</xdr:col>
      <xdr:colOff>129268</xdr:colOff>
      <xdr:row>42</xdr:row>
      <xdr:rowOff>133647</xdr:rowOff>
    </xdr:from>
    <xdr:to>
      <xdr:col>4</xdr:col>
      <xdr:colOff>720789</xdr:colOff>
      <xdr:row>51</xdr:row>
      <xdr:rowOff>174925</xdr:rowOff>
    </xdr:to>
    <xdr:pic>
      <xdr:nvPicPr>
        <xdr:cNvPr id="5" name="Image 4">
          <a:extLst>
            <a:ext uri="{FF2B5EF4-FFF2-40B4-BE49-F238E27FC236}">
              <a16:creationId xmlns:a16="http://schemas.microsoft.com/office/drawing/2014/main" id="{00000000-0008-0000-0200-000005000000}"/>
            </a:ext>
          </a:extLst>
        </xdr:cNvPr>
        <xdr:cNvPicPr>
          <a:picLocks noChangeAspect="1"/>
        </xdr:cNvPicPr>
      </xdr:nvPicPr>
      <xdr:blipFill rotWithShape="1">
        <a:blip xmlns:r="http://schemas.openxmlformats.org/officeDocument/2006/relationships" r:embed="rId4"/>
        <a:srcRect r="2322"/>
        <a:stretch/>
      </xdr:blipFill>
      <xdr:spPr>
        <a:xfrm>
          <a:off x="129268" y="13040022"/>
          <a:ext cx="4363421" cy="1755778"/>
        </a:xfrm>
        <a:prstGeom prst="rect">
          <a:avLst/>
        </a:prstGeom>
      </xdr:spPr>
    </xdr:pic>
    <xdr:clientData/>
  </xdr:twoCellAnchor>
  <xdr:twoCellAnchor editAs="oneCell">
    <xdr:from>
      <xdr:col>5</xdr:col>
      <xdr:colOff>627893</xdr:colOff>
      <xdr:row>42</xdr:row>
      <xdr:rowOff>156248</xdr:rowOff>
    </xdr:from>
    <xdr:to>
      <xdr:col>10</xdr:col>
      <xdr:colOff>53340</xdr:colOff>
      <xdr:row>51</xdr:row>
      <xdr:rowOff>172921</xdr:rowOff>
    </xdr:to>
    <xdr:pic>
      <xdr:nvPicPr>
        <xdr:cNvPr id="6" name="Image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5"/>
        <a:stretch>
          <a:fillRect/>
        </a:stretch>
      </xdr:blipFill>
      <xdr:spPr>
        <a:xfrm>
          <a:off x="4571243" y="13062623"/>
          <a:ext cx="4340347" cy="1731173"/>
        </a:xfrm>
        <a:prstGeom prst="rect">
          <a:avLst/>
        </a:prstGeom>
      </xdr:spPr>
    </xdr:pic>
    <xdr:clientData/>
  </xdr:twoCellAnchor>
  <xdr:twoCellAnchor editAs="oneCell">
    <xdr:from>
      <xdr:col>0</xdr:col>
      <xdr:colOff>199180</xdr:colOff>
      <xdr:row>52</xdr:row>
      <xdr:rowOff>145895</xdr:rowOff>
    </xdr:from>
    <xdr:to>
      <xdr:col>4</xdr:col>
      <xdr:colOff>685580</xdr:colOff>
      <xdr:row>61</xdr:row>
      <xdr:rowOff>137159</xdr:rowOff>
    </xdr:to>
    <xdr:pic>
      <xdr:nvPicPr>
        <xdr:cNvPr id="7" name="Imag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6"/>
        <a:stretch>
          <a:fillRect/>
        </a:stretch>
      </xdr:blipFill>
      <xdr:spPr>
        <a:xfrm>
          <a:off x="199180" y="14957270"/>
          <a:ext cx="4258300" cy="1705764"/>
        </a:xfrm>
        <a:prstGeom prst="rect">
          <a:avLst/>
        </a:prstGeom>
      </xdr:spPr>
    </xdr:pic>
    <xdr:clientData/>
  </xdr:twoCellAnchor>
  <xdr:twoCellAnchor editAs="oneCell">
    <xdr:from>
      <xdr:col>5</xdr:col>
      <xdr:colOff>626078</xdr:colOff>
      <xdr:row>52</xdr:row>
      <xdr:rowOff>141079</xdr:rowOff>
    </xdr:from>
    <xdr:to>
      <xdr:col>10</xdr:col>
      <xdr:colOff>17145</xdr:colOff>
      <xdr:row>61</xdr:row>
      <xdr:rowOff>129540</xdr:rowOff>
    </xdr:to>
    <xdr:pic>
      <xdr:nvPicPr>
        <xdr:cNvPr id="8" name="Image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7"/>
        <a:stretch>
          <a:fillRect/>
        </a:stretch>
      </xdr:blipFill>
      <xdr:spPr>
        <a:xfrm>
          <a:off x="4569428" y="14952454"/>
          <a:ext cx="4305967" cy="170296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152400</xdr:rowOff>
    </xdr:from>
    <xdr:to>
      <xdr:col>2</xdr:col>
      <xdr:colOff>269240</xdr:colOff>
      <xdr:row>3</xdr:row>
      <xdr:rowOff>130810</xdr:rowOff>
    </xdr:to>
    <xdr:pic>
      <xdr:nvPicPr>
        <xdr:cNvPr id="2" name="Image 1">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7650" y="152400"/>
          <a:ext cx="745490" cy="549910"/>
        </a:xfrm>
        <a:prstGeom prst="rect">
          <a:avLst/>
        </a:prstGeom>
      </xdr:spPr>
    </xdr:pic>
    <xdr:clientData/>
  </xdr:twoCellAnchor>
  <xdr:twoCellAnchor editAs="oneCell">
    <xdr:from>
      <xdr:col>2</xdr:col>
      <xdr:colOff>419283</xdr:colOff>
      <xdr:row>91</xdr:row>
      <xdr:rowOff>156463</xdr:rowOff>
    </xdr:from>
    <xdr:to>
      <xdr:col>5</xdr:col>
      <xdr:colOff>100922</xdr:colOff>
      <xdr:row>100</xdr:row>
      <xdr:rowOff>84115</xdr:rowOff>
    </xdr:to>
    <xdr:pic>
      <xdr:nvPicPr>
        <xdr:cNvPr id="9" name="Image 8">
          <a:extLst>
            <a:ext uri="{FF2B5EF4-FFF2-40B4-BE49-F238E27FC236}">
              <a16:creationId xmlns:a16="http://schemas.microsoft.com/office/drawing/2014/main" id="{4D1E55D5-FFB4-44FA-893A-F90A63FCE34A}"/>
            </a:ext>
          </a:extLst>
        </xdr:cNvPr>
        <xdr:cNvPicPr>
          <a:picLocks noChangeAspect="1"/>
        </xdr:cNvPicPr>
      </xdr:nvPicPr>
      <xdr:blipFill>
        <a:blip xmlns:r="http://schemas.openxmlformats.org/officeDocument/2006/relationships" r:embed="rId2"/>
        <a:stretch>
          <a:fillRect/>
        </a:stretch>
      </xdr:blipFill>
      <xdr:spPr>
        <a:xfrm>
          <a:off x="1143183" y="38056438"/>
          <a:ext cx="4234589" cy="1642152"/>
        </a:xfrm>
        <a:prstGeom prst="rect">
          <a:avLst/>
        </a:prstGeom>
      </xdr:spPr>
    </xdr:pic>
    <xdr:clientData/>
  </xdr:twoCellAnchor>
  <xdr:twoCellAnchor editAs="oneCell">
    <xdr:from>
      <xdr:col>2</xdr:col>
      <xdr:colOff>422030</xdr:colOff>
      <xdr:row>81</xdr:row>
      <xdr:rowOff>153554</xdr:rowOff>
    </xdr:from>
    <xdr:to>
      <xdr:col>5</xdr:col>
      <xdr:colOff>85139</xdr:colOff>
      <xdr:row>91</xdr:row>
      <xdr:rowOff>49971</xdr:rowOff>
    </xdr:to>
    <xdr:pic>
      <xdr:nvPicPr>
        <xdr:cNvPr id="10" name="Image 9">
          <a:extLst>
            <a:ext uri="{FF2B5EF4-FFF2-40B4-BE49-F238E27FC236}">
              <a16:creationId xmlns:a16="http://schemas.microsoft.com/office/drawing/2014/main" id="{1B6939AA-516D-4D9E-88E2-8306C987DCE3}"/>
            </a:ext>
          </a:extLst>
        </xdr:cNvPr>
        <xdr:cNvPicPr>
          <a:picLocks noChangeAspect="1"/>
        </xdr:cNvPicPr>
      </xdr:nvPicPr>
      <xdr:blipFill>
        <a:blip xmlns:r="http://schemas.openxmlformats.org/officeDocument/2006/relationships" r:embed="rId3"/>
        <a:stretch>
          <a:fillRect/>
        </a:stretch>
      </xdr:blipFill>
      <xdr:spPr>
        <a:xfrm>
          <a:off x="1145930" y="36148529"/>
          <a:ext cx="4216059" cy="1801417"/>
        </a:xfrm>
        <a:prstGeom prst="rect">
          <a:avLst/>
        </a:prstGeom>
      </xdr:spPr>
    </xdr:pic>
    <xdr:clientData/>
  </xdr:twoCellAnchor>
  <xdr:twoCellAnchor editAs="oneCell">
    <xdr:from>
      <xdr:col>7</xdr:col>
      <xdr:colOff>158261</xdr:colOff>
      <xdr:row>81</xdr:row>
      <xdr:rowOff>124560</xdr:rowOff>
    </xdr:from>
    <xdr:to>
      <xdr:col>11</xdr:col>
      <xdr:colOff>399317</xdr:colOff>
      <xdr:row>91</xdr:row>
      <xdr:rowOff>7620</xdr:rowOff>
    </xdr:to>
    <xdr:pic>
      <xdr:nvPicPr>
        <xdr:cNvPr id="11" name="Image 10">
          <a:extLst>
            <a:ext uri="{FF2B5EF4-FFF2-40B4-BE49-F238E27FC236}">
              <a16:creationId xmlns:a16="http://schemas.microsoft.com/office/drawing/2014/main" id="{C8531957-CAE2-4C58-BD5E-B8505B701C33}"/>
            </a:ext>
          </a:extLst>
        </xdr:cNvPr>
        <xdr:cNvPicPr>
          <a:picLocks noChangeAspect="1"/>
        </xdr:cNvPicPr>
      </xdr:nvPicPr>
      <xdr:blipFill>
        <a:blip xmlns:r="http://schemas.openxmlformats.org/officeDocument/2006/relationships" r:embed="rId4"/>
        <a:stretch>
          <a:fillRect/>
        </a:stretch>
      </xdr:blipFill>
      <xdr:spPr>
        <a:xfrm>
          <a:off x="8435486" y="36119535"/>
          <a:ext cx="4308231" cy="1788060"/>
        </a:xfrm>
        <a:prstGeom prst="rect">
          <a:avLst/>
        </a:prstGeom>
      </xdr:spPr>
    </xdr:pic>
    <xdr:clientData/>
  </xdr:twoCellAnchor>
  <xdr:twoCellAnchor editAs="oneCell">
    <xdr:from>
      <xdr:col>7</xdr:col>
      <xdr:colOff>165588</xdr:colOff>
      <xdr:row>91</xdr:row>
      <xdr:rowOff>146539</xdr:rowOff>
    </xdr:from>
    <xdr:to>
      <xdr:col>11</xdr:col>
      <xdr:colOff>413678</xdr:colOff>
      <xdr:row>100</xdr:row>
      <xdr:rowOff>84113</xdr:rowOff>
    </xdr:to>
    <xdr:pic>
      <xdr:nvPicPr>
        <xdr:cNvPr id="12" name="Image 11">
          <a:extLst>
            <a:ext uri="{FF2B5EF4-FFF2-40B4-BE49-F238E27FC236}">
              <a16:creationId xmlns:a16="http://schemas.microsoft.com/office/drawing/2014/main" id="{8DD365C3-AB33-4373-818F-9A48605C03D3}"/>
            </a:ext>
          </a:extLst>
        </xdr:cNvPr>
        <xdr:cNvPicPr>
          <a:picLocks noChangeAspect="1"/>
        </xdr:cNvPicPr>
      </xdr:nvPicPr>
      <xdr:blipFill>
        <a:blip xmlns:r="http://schemas.openxmlformats.org/officeDocument/2006/relationships" r:embed="rId5"/>
        <a:stretch>
          <a:fillRect/>
        </a:stretch>
      </xdr:blipFill>
      <xdr:spPr>
        <a:xfrm>
          <a:off x="8442813" y="38046514"/>
          <a:ext cx="4315265" cy="1652074"/>
        </a:xfrm>
        <a:prstGeom prst="rect">
          <a:avLst/>
        </a:prstGeom>
      </xdr:spPr>
    </xdr:pic>
    <xdr:clientData/>
  </xdr:twoCellAnchor>
  <xdr:twoCellAnchor editAs="oneCell">
    <xdr:from>
      <xdr:col>7</xdr:col>
      <xdr:colOff>150934</xdr:colOff>
      <xdr:row>72</xdr:row>
      <xdr:rowOff>0</xdr:rowOff>
    </xdr:from>
    <xdr:to>
      <xdr:col>11</xdr:col>
      <xdr:colOff>417781</xdr:colOff>
      <xdr:row>81</xdr:row>
      <xdr:rowOff>49971</xdr:rowOff>
    </xdr:to>
    <xdr:pic>
      <xdr:nvPicPr>
        <xdr:cNvPr id="13" name="Image 12">
          <a:extLst>
            <a:ext uri="{FF2B5EF4-FFF2-40B4-BE49-F238E27FC236}">
              <a16:creationId xmlns:a16="http://schemas.microsoft.com/office/drawing/2014/main" id="{9D0D7C25-648F-4BE1-92C1-4D761B9C82DD}"/>
            </a:ext>
          </a:extLst>
        </xdr:cNvPr>
        <xdr:cNvPicPr>
          <a:picLocks noChangeAspect="1"/>
        </xdr:cNvPicPr>
      </xdr:nvPicPr>
      <xdr:blipFill>
        <a:blip xmlns:r="http://schemas.openxmlformats.org/officeDocument/2006/relationships" r:embed="rId6"/>
        <a:stretch>
          <a:fillRect/>
        </a:stretch>
      </xdr:blipFill>
      <xdr:spPr>
        <a:xfrm>
          <a:off x="8428159" y="34280475"/>
          <a:ext cx="4334022" cy="1764471"/>
        </a:xfrm>
        <a:prstGeom prst="rect">
          <a:avLst/>
        </a:prstGeom>
      </xdr:spPr>
    </xdr:pic>
    <xdr:clientData/>
  </xdr:twoCellAnchor>
  <xdr:twoCellAnchor editAs="oneCell">
    <xdr:from>
      <xdr:col>2</xdr:col>
      <xdr:colOff>400050</xdr:colOff>
      <xdr:row>72</xdr:row>
      <xdr:rowOff>1</xdr:rowOff>
    </xdr:from>
    <xdr:to>
      <xdr:col>5</xdr:col>
      <xdr:colOff>85139</xdr:colOff>
      <xdr:row>81</xdr:row>
      <xdr:rowOff>29309</xdr:rowOff>
    </xdr:to>
    <xdr:pic>
      <xdr:nvPicPr>
        <xdr:cNvPr id="14" name="Image 13">
          <a:extLst>
            <a:ext uri="{FF2B5EF4-FFF2-40B4-BE49-F238E27FC236}">
              <a16:creationId xmlns:a16="http://schemas.microsoft.com/office/drawing/2014/main" id="{BFA51C19-90D9-4C26-871A-FB72E0B2B0F6}"/>
            </a:ext>
          </a:extLst>
        </xdr:cNvPr>
        <xdr:cNvPicPr>
          <a:picLocks noChangeAspect="1"/>
        </xdr:cNvPicPr>
      </xdr:nvPicPr>
      <xdr:blipFill>
        <a:blip xmlns:r="http://schemas.openxmlformats.org/officeDocument/2006/relationships" r:embed="rId7"/>
        <a:stretch>
          <a:fillRect/>
        </a:stretch>
      </xdr:blipFill>
      <xdr:spPr>
        <a:xfrm>
          <a:off x="1123950" y="34280476"/>
          <a:ext cx="4238039" cy="1743808"/>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044EF4C-CC85-4CB3-81DF-01D754DD797C}" name="Tarif2022" displayName="Tarif2022" ref="L2:M31" totalsRowShown="0" headerRowDxfId="3" dataDxfId="2">
  <autoFilter ref="L2:M31" xr:uid="{A044EF4C-CC85-4CB3-81DF-01D754DD797C}"/>
  <sortState xmlns:xlrd2="http://schemas.microsoft.com/office/spreadsheetml/2017/richdata2" ref="L3:M31">
    <sortCondition ref="L2:L31"/>
  </sortState>
  <tableColumns count="2">
    <tableColumn id="1" xr3:uid="{5FC5CCE3-2DAF-43D2-9943-B80BE521ECEF}" name="Matières" dataDxfId="1"/>
    <tableColumn id="2" xr3:uid="{917DA25E-8F9C-4944-9B4C-709578532B9F}" name="Tarif 2022" dataDxfId="0"/>
  </tableColumns>
  <tableStyleInfo name="TableStyleMedium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bonusecoconception@eeq.ca" TargetMode="External"/><Relationship Id="rId2" Type="http://schemas.openxmlformats.org/officeDocument/2006/relationships/hyperlink" Target="https://www.eeq.ca/wp-content/uploads/EEQ_GuideBonus_EN_V2022-00_F.pdf" TargetMode="External"/><Relationship Id="rId1" Type="http://schemas.openxmlformats.org/officeDocument/2006/relationships/hyperlink" Target="mailto:bonusecoconception@eeq.ca"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3" Type="http://schemas.openxmlformats.org/officeDocument/2006/relationships/printerSettings" Target="../printerSettings/printerSettings2.bin"/><Relationship Id="rId7" Type="http://schemas.openxmlformats.org/officeDocument/2006/relationships/ctrlProp" Target="../ctrlProps/ctrlProp2.xml"/><Relationship Id="rId12" Type="http://schemas.openxmlformats.org/officeDocument/2006/relationships/ctrlProp" Target="../ctrlProps/ctrlProp7.xml"/><Relationship Id="rId2" Type="http://schemas.openxmlformats.org/officeDocument/2006/relationships/hyperlink" Target="https://www.eeq.ca/wp-content/uploads/EEQ_GuideBonus_EN_V2022-00_F.pdf" TargetMode="External"/><Relationship Id="rId16" Type="http://schemas.openxmlformats.org/officeDocument/2006/relationships/ctrlProp" Target="../ctrlProps/ctrlProp11.xml"/><Relationship Id="rId1" Type="http://schemas.openxmlformats.org/officeDocument/2006/relationships/hyperlink" Target="https://www.eeq.ca/wp-content/uploads/EEQ_GuideBonus_FR_V2022-00_F.pdf" TargetMode="External"/><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vmlDrawing" Target="../drawings/vmlDrawing1.vml"/><Relationship Id="rId15" Type="http://schemas.openxmlformats.org/officeDocument/2006/relationships/ctrlProp" Target="../ctrlProps/ctrlProp10.xml"/><Relationship Id="rId10" Type="http://schemas.openxmlformats.org/officeDocument/2006/relationships/ctrlProp" Target="../ctrlProps/ctrlProp5.xml"/><Relationship Id="rId4" Type="http://schemas.openxmlformats.org/officeDocument/2006/relationships/drawing" Target="../drawings/drawing2.xml"/><Relationship Id="rId9" Type="http://schemas.openxmlformats.org/officeDocument/2006/relationships/ctrlProp" Target="../ctrlProps/ctrlProp4.xml"/><Relationship Id="rId14" Type="http://schemas.openxmlformats.org/officeDocument/2006/relationships/ctrlProp" Target="../ctrlProps/ctrlProp9.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eeq.ca/en/for-companies/" TargetMode="External"/><Relationship Id="rId1" Type="http://schemas.openxmlformats.org/officeDocument/2006/relationships/hyperlink" Target="mailto:bonusecoconception@eeq.ca"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eeq.ca/en/for-companies/" TargetMode="External"/><Relationship Id="rId1" Type="http://schemas.openxmlformats.org/officeDocument/2006/relationships/hyperlink" Target="mailto:bonusecoconception@eeq.ca"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F7A58-8C92-49CB-AE81-2BD2FCC50004}">
  <sheetPr>
    <tabColor rgb="FFE2EDD0"/>
  </sheetPr>
  <dimension ref="A1:O1048561"/>
  <sheetViews>
    <sheetView tabSelected="1" zoomScaleNormal="100" workbookViewId="0"/>
  </sheetViews>
  <sheetFormatPr baseColWidth="10" defaultColWidth="0" defaultRowHeight="15" customHeight="1" zeroHeight="1" x14ac:dyDescent="0.25"/>
  <cols>
    <col min="1" max="1" width="4.42578125" style="32" customWidth="1"/>
    <col min="2" max="2" width="10.5703125" style="32" customWidth="1"/>
    <col min="3" max="7" width="11.42578125" style="32" customWidth="1"/>
    <col min="8" max="8" width="8.85546875" style="32" customWidth="1"/>
    <col min="9" max="9" width="3.5703125" style="32" customWidth="1"/>
    <col min="10" max="10" width="4.7109375" style="32" hidden="1" customWidth="1"/>
    <col min="11" max="11" width="8.28515625" style="32" customWidth="1"/>
    <col min="12" max="12" width="2.5703125" style="32" customWidth="1"/>
    <col min="13" max="13" width="10.5703125" style="32" customWidth="1"/>
    <col min="14" max="14" width="11.42578125" style="32" customWidth="1"/>
    <col min="15" max="15" width="4.42578125" style="32" customWidth="1"/>
    <col min="16" max="16384" width="11.42578125" style="32" hidden="1"/>
  </cols>
  <sheetData>
    <row r="1" spans="1:15" x14ac:dyDescent="0.25">
      <c r="A1" s="3"/>
      <c r="B1" s="3"/>
      <c r="C1" s="3"/>
      <c r="D1" s="3"/>
      <c r="E1" s="3"/>
      <c r="F1" s="3"/>
      <c r="G1" s="3"/>
      <c r="H1" s="3"/>
      <c r="I1" s="3"/>
      <c r="J1" s="3"/>
      <c r="K1" s="3"/>
      <c r="L1" s="3"/>
      <c r="M1" s="3"/>
      <c r="N1" s="3"/>
      <c r="O1" s="3"/>
    </row>
    <row r="2" spans="1:15" x14ac:dyDescent="0.25">
      <c r="A2" s="3"/>
      <c r="B2" s="3"/>
      <c r="C2" s="3"/>
      <c r="D2" s="3"/>
      <c r="E2" s="3"/>
      <c r="F2" s="78"/>
      <c r="G2" s="204" t="s">
        <v>149</v>
      </c>
      <c r="H2" s="204"/>
      <c r="I2" s="204"/>
      <c r="J2" s="204"/>
      <c r="K2" s="204"/>
      <c r="L2" s="204"/>
      <c r="M2" s="204"/>
      <c r="N2" s="204"/>
      <c r="O2" s="3"/>
    </row>
    <row r="3" spans="1:15" x14ac:dyDescent="0.25">
      <c r="A3" s="3"/>
      <c r="B3" s="3"/>
      <c r="C3" s="3"/>
      <c r="D3" s="3"/>
      <c r="E3" s="3"/>
      <c r="F3" s="3"/>
      <c r="G3" s="3"/>
      <c r="H3" s="3"/>
      <c r="I3" s="3"/>
      <c r="J3" s="3"/>
      <c r="K3" s="3"/>
      <c r="L3" s="3"/>
      <c r="M3" s="3"/>
      <c r="N3" s="3"/>
      <c r="O3" s="3"/>
    </row>
    <row r="4" spans="1:15" x14ac:dyDescent="0.25">
      <c r="A4" s="3"/>
      <c r="B4" s="3"/>
      <c r="C4" s="3"/>
      <c r="D4" s="3"/>
      <c r="E4" s="3"/>
      <c r="F4" s="3"/>
      <c r="G4" s="3"/>
      <c r="H4" s="3"/>
      <c r="I4" s="3"/>
      <c r="J4" s="3"/>
      <c r="K4" s="3"/>
      <c r="L4" s="3"/>
      <c r="M4" s="3"/>
      <c r="N4" s="3"/>
      <c r="O4" s="3"/>
    </row>
    <row r="5" spans="1:15" x14ac:dyDescent="0.25">
      <c r="A5" s="3"/>
      <c r="B5" s="3"/>
      <c r="C5" s="3"/>
      <c r="D5" s="3"/>
      <c r="E5" s="3"/>
      <c r="F5" s="3"/>
      <c r="G5" s="3"/>
      <c r="H5" s="3"/>
      <c r="I5" s="3"/>
      <c r="J5" s="3"/>
      <c r="K5" s="3"/>
      <c r="L5" s="3"/>
      <c r="M5" s="3"/>
      <c r="N5" s="3"/>
      <c r="O5" s="3"/>
    </row>
    <row r="6" spans="1:15" ht="26.25" x14ac:dyDescent="0.25">
      <c r="A6" s="3"/>
      <c r="B6" s="154" t="s">
        <v>150</v>
      </c>
      <c r="C6" s="154"/>
      <c r="D6" s="154"/>
      <c r="E6" s="154"/>
      <c r="F6" s="154"/>
      <c r="G6" s="154"/>
      <c r="H6" s="154"/>
      <c r="I6" s="154"/>
      <c r="J6" s="154"/>
      <c r="K6" s="154"/>
      <c r="L6" s="154"/>
      <c r="M6" s="154"/>
      <c r="N6" s="154"/>
      <c r="O6" s="3"/>
    </row>
    <row r="7" spans="1:15" x14ac:dyDescent="0.25">
      <c r="A7" s="3"/>
      <c r="B7" s="3"/>
      <c r="C7" s="3"/>
      <c r="D7" s="3"/>
      <c r="E7" s="3"/>
      <c r="F7" s="3"/>
      <c r="G7" s="3"/>
      <c r="H7" s="3"/>
      <c r="I7" s="3"/>
      <c r="J7" s="3"/>
      <c r="K7" s="3"/>
      <c r="L7" s="3"/>
      <c r="M7" s="3"/>
      <c r="N7" s="3"/>
      <c r="O7" s="3"/>
    </row>
    <row r="8" spans="1:15" ht="68.25" customHeight="1" x14ac:dyDescent="0.25">
      <c r="A8" s="3"/>
      <c r="B8" s="132" t="s">
        <v>263</v>
      </c>
      <c r="C8" s="132"/>
      <c r="D8" s="132"/>
      <c r="E8" s="132"/>
      <c r="F8" s="132"/>
      <c r="G8" s="132"/>
      <c r="H8" s="132"/>
      <c r="I8" s="132"/>
      <c r="J8" s="132"/>
      <c r="K8" s="132"/>
      <c r="L8" s="132"/>
      <c r="M8" s="132"/>
      <c r="N8" s="132"/>
      <c r="O8" s="3"/>
    </row>
    <row r="9" spans="1:15" x14ac:dyDescent="0.25">
      <c r="A9" s="3"/>
      <c r="B9" s="155" t="s">
        <v>80</v>
      </c>
      <c r="C9" s="155"/>
      <c r="D9" s="155"/>
      <c r="E9" s="155"/>
      <c r="F9" s="75"/>
      <c r="G9" s="75"/>
      <c r="H9" s="75"/>
      <c r="I9" s="75"/>
      <c r="J9" s="75"/>
      <c r="K9" s="75"/>
      <c r="L9" s="75"/>
      <c r="M9" s="75"/>
      <c r="N9" s="75"/>
      <c r="O9" s="3"/>
    </row>
    <row r="10" spans="1:15" x14ac:dyDescent="0.25">
      <c r="A10" s="3"/>
      <c r="B10" s="3"/>
      <c r="C10" s="3"/>
      <c r="D10" s="3"/>
      <c r="E10" s="3"/>
      <c r="F10" s="3"/>
      <c r="G10" s="3"/>
      <c r="H10" s="3"/>
      <c r="I10" s="3"/>
      <c r="J10" s="3"/>
      <c r="K10" s="3"/>
      <c r="L10" s="3"/>
      <c r="M10" s="3"/>
      <c r="N10" s="3"/>
      <c r="O10" s="3"/>
    </row>
    <row r="11" spans="1:15" ht="20.25" x14ac:dyDescent="0.25">
      <c r="A11" s="3"/>
      <c r="B11" s="6" t="s">
        <v>151</v>
      </c>
      <c r="D11" s="4"/>
      <c r="E11" s="3"/>
      <c r="F11" s="3"/>
      <c r="G11" s="3"/>
      <c r="H11" s="3"/>
      <c r="I11" s="3"/>
      <c r="J11" s="3"/>
      <c r="K11" s="3"/>
      <c r="L11" s="3"/>
      <c r="M11" s="3"/>
      <c r="N11" s="3"/>
      <c r="O11" s="3"/>
    </row>
    <row r="12" spans="1:15" x14ac:dyDescent="0.25">
      <c r="A12" s="3"/>
      <c r="B12" s="3"/>
      <c r="C12" s="3"/>
      <c r="D12" s="3"/>
      <c r="E12" s="7"/>
      <c r="F12" s="22"/>
      <c r="G12" s="3"/>
      <c r="H12" s="3"/>
      <c r="I12" s="3"/>
      <c r="J12" s="3"/>
      <c r="K12" s="3"/>
      <c r="L12" s="3"/>
      <c r="M12" s="3"/>
      <c r="N12" s="3"/>
      <c r="O12" s="3"/>
    </row>
    <row r="13" spans="1:15" ht="15" customHeight="1" x14ac:dyDescent="0.25">
      <c r="A13" s="3"/>
      <c r="B13" s="205" t="s">
        <v>153</v>
      </c>
      <c r="C13" s="206"/>
      <c r="D13" s="206"/>
      <c r="E13" s="206"/>
      <c r="F13" s="206"/>
      <c r="G13" s="207"/>
      <c r="H13" s="143"/>
      <c r="I13" s="144"/>
      <c r="J13" s="144"/>
      <c r="K13" s="144"/>
      <c r="L13" s="144"/>
      <c r="M13" s="144"/>
      <c r="N13" s="156"/>
      <c r="O13" s="3"/>
    </row>
    <row r="14" spans="1:15" ht="15" customHeight="1" x14ac:dyDescent="0.25">
      <c r="A14" s="23"/>
      <c r="B14" s="134" t="s">
        <v>154</v>
      </c>
      <c r="C14" s="135"/>
      <c r="D14" s="135"/>
      <c r="E14" s="135"/>
      <c r="F14" s="135"/>
      <c r="G14" s="136"/>
      <c r="H14" s="137"/>
      <c r="I14" s="138"/>
      <c r="J14" s="138"/>
      <c r="K14" s="138"/>
      <c r="L14" s="138"/>
      <c r="M14" s="138"/>
      <c r="N14" s="139"/>
      <c r="O14" s="23"/>
    </row>
    <row r="15" spans="1:15" x14ac:dyDescent="0.25">
      <c r="A15" s="23"/>
      <c r="B15" s="140" t="s">
        <v>155</v>
      </c>
      <c r="C15" s="141"/>
      <c r="D15" s="141"/>
      <c r="E15" s="141"/>
      <c r="F15" s="141"/>
      <c r="G15" s="142"/>
      <c r="H15" s="143"/>
      <c r="I15" s="144"/>
      <c r="J15" s="144"/>
      <c r="K15" s="144"/>
      <c r="L15" s="144"/>
      <c r="M15" s="144"/>
      <c r="N15" s="145"/>
      <c r="O15" s="23"/>
    </row>
    <row r="16" spans="1:15" x14ac:dyDescent="0.25">
      <c r="A16" s="23"/>
      <c r="B16" s="140" t="s">
        <v>156</v>
      </c>
      <c r="C16" s="141"/>
      <c r="D16" s="141"/>
      <c r="E16" s="141"/>
      <c r="F16" s="141"/>
      <c r="G16" s="142"/>
      <c r="H16" s="143"/>
      <c r="I16" s="144"/>
      <c r="J16" s="144"/>
      <c r="K16" s="144"/>
      <c r="L16" s="144"/>
      <c r="M16" s="144"/>
      <c r="N16" s="145"/>
      <c r="O16" s="23"/>
    </row>
    <row r="17" spans="1:15" x14ac:dyDescent="0.25">
      <c r="A17" s="23"/>
      <c r="B17" s="140" t="s">
        <v>157</v>
      </c>
      <c r="C17" s="141"/>
      <c r="D17" s="141"/>
      <c r="E17" s="141"/>
      <c r="F17" s="141"/>
      <c r="G17" s="142"/>
      <c r="H17" s="137"/>
      <c r="I17" s="138"/>
      <c r="J17" s="146"/>
      <c r="K17" s="138"/>
      <c r="L17" s="138"/>
      <c r="M17" s="138"/>
      <c r="N17" s="139"/>
      <c r="O17" s="23"/>
    </row>
    <row r="18" spans="1:15" ht="24.95" customHeight="1" x14ac:dyDescent="0.25">
      <c r="A18" s="3"/>
      <c r="B18" s="3"/>
      <c r="C18" s="3"/>
      <c r="D18" s="3"/>
      <c r="E18" s="3"/>
      <c r="F18" s="3"/>
      <c r="G18" s="3"/>
      <c r="H18" s="100"/>
      <c r="I18" s="100"/>
      <c r="J18" s="3"/>
      <c r="K18" s="100"/>
      <c r="L18" s="100"/>
      <c r="M18" s="100"/>
      <c r="N18" s="100"/>
      <c r="O18" s="3"/>
    </row>
    <row r="19" spans="1:15" ht="20.25" x14ac:dyDescent="0.25">
      <c r="A19" s="3"/>
      <c r="B19" s="147" t="s">
        <v>152</v>
      </c>
      <c r="C19" s="147"/>
      <c r="D19" s="147"/>
      <c r="E19" s="147"/>
      <c r="F19" s="147"/>
      <c r="G19" s="147"/>
      <c r="H19" s="147"/>
      <c r="I19" s="147"/>
      <c r="J19" s="147"/>
      <c r="K19" s="147"/>
      <c r="L19" s="147"/>
      <c r="M19" s="147"/>
      <c r="N19" s="147"/>
      <c r="O19" s="3"/>
    </row>
    <row r="20" spans="1:15" x14ac:dyDescent="0.25">
      <c r="A20" s="3"/>
      <c r="B20" s="3"/>
      <c r="C20" s="3"/>
      <c r="D20" s="3"/>
      <c r="E20" s="7"/>
      <c r="F20" s="22"/>
      <c r="G20" s="3"/>
      <c r="H20" s="3"/>
      <c r="I20" s="3"/>
      <c r="J20" s="3"/>
      <c r="K20" s="3"/>
      <c r="L20" s="3"/>
      <c r="M20" s="3"/>
      <c r="N20" s="3"/>
      <c r="O20" s="3"/>
    </row>
    <row r="21" spans="1:15" ht="15" customHeight="1" x14ac:dyDescent="0.25">
      <c r="A21" s="3"/>
      <c r="B21" s="148" t="s">
        <v>196</v>
      </c>
      <c r="C21" s="149"/>
      <c r="D21" s="149"/>
      <c r="E21" s="149"/>
      <c r="F21" s="149"/>
      <c r="G21" s="153"/>
      <c r="H21" s="150" t="s">
        <v>202</v>
      </c>
      <c r="I21" s="151"/>
      <c r="J21" s="151"/>
      <c r="K21" s="151"/>
      <c r="L21" s="151"/>
      <c r="M21" s="151"/>
      <c r="N21" s="157"/>
      <c r="O21" s="3"/>
    </row>
    <row r="22" spans="1:15" ht="15" customHeight="1" x14ac:dyDescent="0.25">
      <c r="A22" s="23"/>
      <c r="B22" s="148" t="s">
        <v>197</v>
      </c>
      <c r="C22" s="149"/>
      <c r="D22" s="149"/>
      <c r="E22" s="149"/>
      <c r="F22" s="149"/>
      <c r="G22" s="149"/>
      <c r="H22" s="150" t="s">
        <v>201</v>
      </c>
      <c r="I22" s="151"/>
      <c r="J22" s="151"/>
      <c r="K22" s="151"/>
      <c r="L22" s="151"/>
      <c r="M22" s="151"/>
      <c r="N22" s="152"/>
      <c r="O22" s="23"/>
    </row>
    <row r="23" spans="1:15" ht="62.25" customHeight="1" x14ac:dyDescent="0.25">
      <c r="A23" s="22"/>
      <c r="B23" s="148" t="s">
        <v>198</v>
      </c>
      <c r="C23" s="168"/>
      <c r="D23" s="168"/>
      <c r="E23" s="168"/>
      <c r="F23" s="168"/>
      <c r="G23" s="169"/>
      <c r="H23" s="170"/>
      <c r="I23" s="171"/>
      <c r="J23" s="171"/>
      <c r="K23" s="171"/>
      <c r="L23" s="171"/>
      <c r="M23" s="171"/>
      <c r="N23" s="172"/>
      <c r="O23" s="22"/>
    </row>
    <row r="24" spans="1:15" x14ac:dyDescent="0.25">
      <c r="A24" s="3"/>
      <c r="B24" s="3"/>
      <c r="C24" s="3"/>
      <c r="D24" s="3"/>
      <c r="E24" s="31"/>
      <c r="F24" s="22"/>
      <c r="G24" s="3"/>
      <c r="H24" s="22"/>
      <c r="I24" s="22"/>
      <c r="J24" s="3"/>
      <c r="K24" s="3"/>
      <c r="L24" s="3"/>
      <c r="M24" s="3"/>
      <c r="N24" s="3"/>
      <c r="O24" s="3"/>
    </row>
    <row r="25" spans="1:15" ht="20.25" x14ac:dyDescent="0.25">
      <c r="A25" s="3"/>
      <c r="B25" s="6"/>
      <c r="C25" s="3"/>
      <c r="D25" s="123" t="s">
        <v>195</v>
      </c>
      <c r="E25" s="3"/>
      <c r="F25" s="3"/>
      <c r="G25" s="3"/>
      <c r="H25" s="3"/>
      <c r="I25" s="3"/>
      <c r="J25" s="3"/>
      <c r="K25" s="3"/>
      <c r="L25" s="3"/>
      <c r="M25" s="3"/>
      <c r="N25" s="3"/>
      <c r="O25" s="3"/>
    </row>
    <row r="26" spans="1:15" ht="9.9499999999999993" customHeight="1" x14ac:dyDescent="0.25">
      <c r="A26" s="3"/>
      <c r="B26" s="3"/>
      <c r="C26" s="3"/>
      <c r="D26" s="3"/>
      <c r="E26" s="31"/>
      <c r="F26" s="22"/>
      <c r="G26" s="3"/>
      <c r="H26" s="22"/>
      <c r="I26" s="22"/>
      <c r="J26" s="3"/>
      <c r="K26" s="3"/>
      <c r="L26" s="3"/>
      <c r="M26" s="3"/>
      <c r="N26" s="3"/>
      <c r="O26" s="3"/>
    </row>
    <row r="27" spans="1:15" s="113" customFormat="1" ht="20.100000000000001" customHeight="1" x14ac:dyDescent="0.25">
      <c r="C27" s="114"/>
      <c r="D27" s="115" t="str">
        <f>IF(H21=Listes!C2,Listes!C5,IF(H21=Listes!C3,Listes!C5,""))</f>
        <v/>
      </c>
      <c r="E27" s="122"/>
      <c r="F27" s="116"/>
      <c r="G27" s="116"/>
      <c r="H27" s="116"/>
      <c r="I27" s="116"/>
      <c r="J27" s="116"/>
      <c r="K27" s="116"/>
      <c r="L27" s="116"/>
      <c r="M27" s="116"/>
      <c r="N27" s="117"/>
    </row>
    <row r="28" spans="1:15" s="112" customFormat="1" ht="15" customHeight="1" x14ac:dyDescent="0.25">
      <c r="C28" s="111"/>
      <c r="D28" s="118" t="str">
        <f>IF(H21=Listes!C2,Listes!C6,IF(H21=Listes!C3,Listes!C7,""))</f>
        <v/>
      </c>
      <c r="E28" s="121"/>
      <c r="F28" s="119"/>
      <c r="G28" s="119"/>
      <c r="H28" s="119"/>
      <c r="I28" s="119"/>
      <c r="J28" s="119"/>
      <c r="K28" s="119"/>
      <c r="L28" s="119"/>
      <c r="M28" s="119"/>
      <c r="N28" s="120"/>
    </row>
    <row r="29" spans="1:15" s="112" customFormat="1" ht="32.25" customHeight="1" x14ac:dyDescent="0.25">
      <c r="C29" s="111"/>
      <c r="D29" s="173" t="str">
        <f>IF(H22=Listes!B2,Listes!B5,IF(H22=Listes!B3,Listes!B6,""))</f>
        <v/>
      </c>
      <c r="E29" s="174"/>
      <c r="F29" s="174"/>
      <c r="G29" s="174"/>
      <c r="H29" s="174"/>
      <c r="I29" s="174"/>
      <c r="J29" s="174"/>
      <c r="K29" s="174"/>
      <c r="L29" s="174"/>
      <c r="M29" s="174"/>
      <c r="N29" s="175"/>
    </row>
    <row r="30" spans="1:15" ht="24.95" customHeight="1" x14ac:dyDescent="0.25">
      <c r="A30" s="3"/>
      <c r="B30" s="22"/>
      <c r="C30" s="22"/>
      <c r="D30" s="22"/>
      <c r="E30" s="22"/>
      <c r="F30" s="22"/>
      <c r="G30" s="3"/>
      <c r="H30" s="22"/>
      <c r="I30" s="22"/>
      <c r="J30" s="3"/>
      <c r="K30" s="22"/>
      <c r="L30" s="22"/>
      <c r="M30" s="22"/>
      <c r="N30" s="22"/>
      <c r="O30" s="3"/>
    </row>
    <row r="31" spans="1:15" ht="20.25" x14ac:dyDescent="0.25">
      <c r="A31" s="3"/>
      <c r="B31" s="6" t="s">
        <v>158</v>
      </c>
      <c r="C31" s="3"/>
      <c r="D31" s="3"/>
      <c r="E31" s="3"/>
      <c r="F31" s="3"/>
      <c r="G31" s="3"/>
      <c r="H31" s="3"/>
      <c r="I31" s="3"/>
      <c r="J31" s="3"/>
      <c r="K31" s="3"/>
      <c r="L31" s="3"/>
      <c r="M31" s="3"/>
      <c r="N31" s="3"/>
      <c r="O31" s="3"/>
    </row>
    <row r="32" spans="1:15" x14ac:dyDescent="0.25">
      <c r="A32" s="3"/>
      <c r="B32" s="3"/>
      <c r="C32" s="3"/>
      <c r="D32" s="3"/>
      <c r="E32" s="7"/>
      <c r="F32" s="22"/>
      <c r="G32" s="3"/>
      <c r="H32" s="3"/>
      <c r="I32" s="3"/>
      <c r="J32" s="3"/>
      <c r="K32" s="3"/>
      <c r="L32" s="3"/>
      <c r="M32" s="3"/>
      <c r="N32" s="3"/>
      <c r="O32" s="3"/>
    </row>
    <row r="33" spans="1:15" ht="31.5" customHeight="1" x14ac:dyDescent="0.25">
      <c r="A33" s="103"/>
      <c r="B33" s="166" t="s">
        <v>159</v>
      </c>
      <c r="C33" s="166"/>
      <c r="D33" s="166"/>
      <c r="E33" s="166"/>
      <c r="F33" s="166"/>
      <c r="G33" s="166"/>
      <c r="H33" s="166"/>
      <c r="I33" s="166"/>
      <c r="J33" s="166"/>
      <c r="K33" s="166"/>
      <c r="L33" s="166"/>
      <c r="M33" s="166"/>
      <c r="N33" s="166"/>
      <c r="O33" s="103"/>
    </row>
    <row r="34" spans="1:15" ht="10.5" customHeight="1" x14ac:dyDescent="0.25">
      <c r="A34" s="3"/>
      <c r="B34" s="79"/>
      <c r="C34" s="79"/>
      <c r="D34" s="79"/>
      <c r="E34" s="79"/>
      <c r="F34" s="80"/>
      <c r="G34" s="80"/>
      <c r="H34" s="80"/>
      <c r="I34" s="80"/>
      <c r="J34" s="80"/>
      <c r="K34" s="80"/>
      <c r="L34" s="80"/>
      <c r="M34" s="80"/>
      <c r="N34" s="80"/>
      <c r="O34" s="3"/>
    </row>
    <row r="35" spans="1:15" ht="51" customHeight="1" x14ac:dyDescent="0.25">
      <c r="A35" s="3"/>
      <c r="B35" s="166" t="s">
        <v>160</v>
      </c>
      <c r="C35" s="166"/>
      <c r="D35" s="166"/>
      <c r="E35" s="166"/>
      <c r="F35" s="166"/>
      <c r="G35" s="166"/>
      <c r="H35" s="166"/>
      <c r="I35" s="166"/>
      <c r="J35" s="166"/>
      <c r="K35" s="166"/>
      <c r="L35" s="166"/>
      <c r="M35" s="166"/>
      <c r="N35" s="166"/>
      <c r="O35" s="3"/>
    </row>
    <row r="36" spans="1:15" ht="10.5" customHeight="1" x14ac:dyDescent="0.25">
      <c r="A36" s="3"/>
      <c r="B36" s="79"/>
      <c r="C36" s="79"/>
      <c r="D36" s="79"/>
      <c r="E36" s="79"/>
      <c r="F36" s="80"/>
      <c r="G36" s="80"/>
      <c r="H36" s="80"/>
      <c r="I36" s="80"/>
      <c r="J36" s="80"/>
      <c r="K36" s="80"/>
      <c r="L36" s="80"/>
      <c r="M36" s="80"/>
      <c r="N36" s="80"/>
      <c r="O36" s="3"/>
    </row>
    <row r="37" spans="1:15" ht="35.25" customHeight="1" x14ac:dyDescent="0.25">
      <c r="A37" s="3"/>
      <c r="B37" s="167" t="s">
        <v>161</v>
      </c>
      <c r="C37" s="167"/>
      <c r="D37" s="167"/>
      <c r="E37" s="167"/>
      <c r="F37" s="167"/>
      <c r="G37" s="167"/>
      <c r="H37" s="167"/>
      <c r="I37" s="167"/>
      <c r="J37" s="167"/>
      <c r="K37" s="167"/>
      <c r="L37" s="167"/>
      <c r="M37" s="167"/>
      <c r="N37" s="167"/>
      <c r="O37" s="3"/>
    </row>
    <row r="38" spans="1:15" ht="27" customHeight="1" x14ac:dyDescent="0.25">
      <c r="A38" s="3"/>
      <c r="B38" s="3"/>
      <c r="C38" s="3"/>
      <c r="D38" s="3"/>
      <c r="E38" s="3"/>
      <c r="F38" s="3"/>
      <c r="G38" s="3"/>
      <c r="H38" s="3"/>
      <c r="I38" s="3"/>
      <c r="J38" s="3"/>
      <c r="K38" s="3"/>
      <c r="L38" s="3"/>
      <c r="M38" s="3"/>
      <c r="N38" s="3"/>
      <c r="O38" s="3"/>
    </row>
    <row r="39" spans="1:15" ht="23.25" customHeight="1" x14ac:dyDescent="0.25">
      <c r="A39" s="3"/>
      <c r="B39" s="158" t="s">
        <v>0</v>
      </c>
      <c r="C39" s="158"/>
      <c r="D39" s="159"/>
      <c r="E39" s="160"/>
      <c r="F39" s="160"/>
      <c r="G39" s="160"/>
      <c r="H39" s="160"/>
      <c r="I39" s="161"/>
      <c r="J39" s="3"/>
      <c r="K39" s="23"/>
      <c r="L39" s="3"/>
      <c r="M39" s="3"/>
      <c r="N39" s="3"/>
      <c r="O39" s="3"/>
    </row>
    <row r="40" spans="1:15" x14ac:dyDescent="0.25">
      <c r="A40" s="3"/>
      <c r="B40" s="3"/>
      <c r="C40" s="9"/>
      <c r="D40" s="31"/>
      <c r="E40" s="22"/>
      <c r="F40" s="22"/>
      <c r="G40" s="3"/>
      <c r="H40" s="3"/>
      <c r="I40" s="3"/>
      <c r="J40" s="3"/>
      <c r="K40" s="3"/>
      <c r="L40" s="3"/>
      <c r="M40" s="3"/>
      <c r="N40" s="3"/>
      <c r="O40" s="3"/>
    </row>
    <row r="41" spans="1:15" ht="23.25" customHeight="1" x14ac:dyDescent="0.25">
      <c r="A41" s="3"/>
      <c r="B41" s="162" t="s">
        <v>162</v>
      </c>
      <c r="C41" s="162"/>
      <c r="D41" s="163"/>
      <c r="E41" s="164"/>
      <c r="F41" s="164"/>
      <c r="G41" s="164"/>
      <c r="H41" s="164"/>
      <c r="I41" s="165"/>
      <c r="J41" s="102"/>
      <c r="K41" s="3"/>
      <c r="L41" s="3"/>
      <c r="M41" s="3"/>
      <c r="N41" s="3"/>
      <c r="O41" s="3"/>
    </row>
    <row r="42" spans="1:15" x14ac:dyDescent="0.25">
      <c r="A42" s="3"/>
      <c r="B42" s="3"/>
      <c r="C42" s="3"/>
      <c r="D42" s="22"/>
      <c r="E42" s="22"/>
      <c r="F42" s="3"/>
      <c r="G42" s="3"/>
      <c r="H42" s="3"/>
      <c r="I42" s="3"/>
      <c r="J42" s="3"/>
      <c r="K42" s="3"/>
      <c r="L42" s="3"/>
      <c r="M42" s="3"/>
      <c r="N42" s="3"/>
      <c r="O42" s="3"/>
    </row>
    <row r="43" spans="1:15" ht="24.95" customHeight="1" x14ac:dyDescent="0.25">
      <c r="A43" s="3"/>
      <c r="B43" s="3"/>
      <c r="C43" s="3"/>
      <c r="D43" s="3"/>
      <c r="E43" s="3"/>
      <c r="F43" s="3"/>
      <c r="G43" s="3"/>
      <c r="H43" s="3"/>
      <c r="I43" s="3"/>
      <c r="J43" s="3"/>
      <c r="K43" s="3"/>
      <c r="L43" s="3"/>
      <c r="M43" s="3"/>
      <c r="N43" s="3"/>
      <c r="O43" s="3"/>
    </row>
    <row r="44" spans="1:15" s="3" customFormat="1" ht="20.25" customHeight="1" x14ac:dyDescent="0.25">
      <c r="B44" s="131" t="s">
        <v>163</v>
      </c>
      <c r="C44" s="131"/>
      <c r="D44" s="131"/>
      <c r="E44" s="131"/>
      <c r="F44" s="131"/>
      <c r="G44" s="131"/>
      <c r="H44" s="131"/>
      <c r="I44" s="131"/>
      <c r="J44" s="131"/>
      <c r="K44" s="131"/>
      <c r="L44" s="131"/>
    </row>
    <row r="45" spans="1:15" x14ac:dyDescent="0.25">
      <c r="A45" s="3"/>
      <c r="B45" s="3"/>
      <c r="C45" s="3"/>
      <c r="D45" s="3"/>
      <c r="E45" s="7"/>
      <c r="F45" s="22"/>
      <c r="G45" s="3"/>
      <c r="H45" s="3"/>
      <c r="I45" s="3"/>
      <c r="J45" s="3"/>
      <c r="K45" s="3"/>
      <c r="L45" s="3"/>
      <c r="M45" s="3"/>
      <c r="N45" s="3"/>
      <c r="O45" s="3"/>
    </row>
    <row r="46" spans="1:15" s="3" customFormat="1" x14ac:dyDescent="0.25">
      <c r="B46" s="132" t="s">
        <v>164</v>
      </c>
      <c r="C46" s="132"/>
      <c r="D46" s="132"/>
      <c r="E46" s="132"/>
      <c r="F46" s="132"/>
      <c r="G46" s="132"/>
      <c r="H46" s="132"/>
      <c r="I46" s="132"/>
      <c r="J46" s="132"/>
      <c r="K46" s="132"/>
      <c r="L46" s="132"/>
      <c r="M46" s="132"/>
      <c r="N46" s="132"/>
    </row>
    <row r="47" spans="1:15" s="3" customFormat="1" ht="15" customHeight="1" x14ac:dyDescent="0.25">
      <c r="B47" s="133" t="s">
        <v>75</v>
      </c>
      <c r="C47" s="133"/>
      <c r="D47" s="133"/>
    </row>
    <row r="48" spans="1:15" ht="24.95" customHeight="1" x14ac:dyDescent="0.25">
      <c r="A48" s="3"/>
      <c r="B48" s="3"/>
      <c r="C48" s="3"/>
      <c r="D48" s="3"/>
      <c r="E48" s="3"/>
      <c r="F48" s="3"/>
      <c r="G48" s="3"/>
      <c r="H48" s="3"/>
      <c r="I48" s="3"/>
      <c r="J48" s="3"/>
      <c r="K48" s="3"/>
      <c r="L48" s="3"/>
      <c r="M48" s="3"/>
      <c r="N48" s="3"/>
      <c r="O48" s="3"/>
    </row>
    <row r="49" spans="1:15" s="3" customFormat="1" ht="15" customHeight="1" x14ac:dyDescent="0.25">
      <c r="B49" s="131" t="s">
        <v>76</v>
      </c>
      <c r="C49" s="131"/>
      <c r="D49" s="131"/>
      <c r="E49" s="131"/>
      <c r="F49" s="131"/>
      <c r="G49" s="131"/>
      <c r="H49" s="131"/>
      <c r="I49" s="131"/>
      <c r="J49" s="131"/>
      <c r="K49" s="131"/>
      <c r="L49" s="131"/>
    </row>
    <row r="50" spans="1:15" x14ac:dyDescent="0.25">
      <c r="A50" s="3"/>
      <c r="B50" s="3"/>
      <c r="C50" s="3"/>
      <c r="D50" s="3"/>
      <c r="E50" s="7"/>
      <c r="F50" s="22"/>
      <c r="G50" s="3"/>
      <c r="H50" s="3"/>
      <c r="I50" s="3"/>
      <c r="J50" s="3"/>
      <c r="K50" s="3"/>
      <c r="L50" s="3"/>
      <c r="M50" s="3"/>
      <c r="N50" s="3"/>
      <c r="O50" s="3"/>
    </row>
    <row r="51" spans="1:15" s="3" customFormat="1" ht="15" customHeight="1" x14ac:dyDescent="0.25">
      <c r="B51" s="44" t="s">
        <v>165</v>
      </c>
      <c r="C51" s="45"/>
      <c r="D51" s="45"/>
      <c r="E51" s="45"/>
      <c r="F51" s="46"/>
      <c r="G51" s="45"/>
      <c r="H51" s="129"/>
      <c r="I51" s="129"/>
      <c r="J51" s="47"/>
      <c r="L51" s="45"/>
    </row>
    <row r="52" spans="1:15" s="3" customFormat="1" ht="15" customHeight="1" x14ac:dyDescent="0.25">
      <c r="B52" s="129" t="s">
        <v>75</v>
      </c>
    </row>
    <row r="53" spans="1:15" s="3" customFormat="1" ht="15" customHeight="1" x14ac:dyDescent="0.25">
      <c r="B53" s="129"/>
    </row>
    <row r="54" spans="1:15" s="3" customFormat="1" ht="15" customHeight="1" x14ac:dyDescent="0.25"/>
    <row r="1048560" hidden="1" x14ac:dyDescent="0.25"/>
    <row r="1048561" hidden="1" x14ac:dyDescent="0.25"/>
  </sheetData>
  <sheetProtection algorithmName="SHA-512" hashValue="kiHSld7vSn6UNR290B6Efp14Eddlz7+o7gt8OQO2vKWH7jwFfVpRT8hA7ipl/41s1voiijZpdraszVqlLgzbug==" saltValue="IinPCvAmwGw3YeClaH3alA==" spinCount="100000" sheet="1" objects="1" scenarios="1" formatRows="0"/>
  <mergeCells count="33">
    <mergeCell ref="G2:N2"/>
    <mergeCell ref="H21:N21"/>
    <mergeCell ref="B39:C39"/>
    <mergeCell ref="D39:I39"/>
    <mergeCell ref="B41:C41"/>
    <mergeCell ref="D41:I41"/>
    <mergeCell ref="B33:N33"/>
    <mergeCell ref="B35:N35"/>
    <mergeCell ref="B37:N37"/>
    <mergeCell ref="B23:G23"/>
    <mergeCell ref="H23:N23"/>
    <mergeCell ref="D29:N29"/>
    <mergeCell ref="B6:N6"/>
    <mergeCell ref="B8:N8"/>
    <mergeCell ref="B9:E9"/>
    <mergeCell ref="B13:G13"/>
    <mergeCell ref="H13:N13"/>
    <mergeCell ref="B44:L44"/>
    <mergeCell ref="B49:L49"/>
    <mergeCell ref="B46:N46"/>
    <mergeCell ref="B47:D47"/>
    <mergeCell ref="B14:G14"/>
    <mergeCell ref="H14:N14"/>
    <mergeCell ref="B15:G15"/>
    <mergeCell ref="H15:N15"/>
    <mergeCell ref="B16:G16"/>
    <mergeCell ref="H16:N16"/>
    <mergeCell ref="B17:G17"/>
    <mergeCell ref="H17:N17"/>
    <mergeCell ref="B19:N19"/>
    <mergeCell ref="B22:G22"/>
    <mergeCell ref="H22:N22"/>
    <mergeCell ref="B21:G21"/>
  </mergeCells>
  <hyperlinks>
    <hyperlink ref="B47" r:id="rId1" xr:uid="{28742ABE-004F-4E55-824F-91A9FE92D335}"/>
    <hyperlink ref="D29:N29" r:id="rId2" display="https://www.eeq.ca/wp-content/uploads/EEQ_GuideBonus_EN_V2022-00_F.pdf" xr:uid="{6E18289C-D917-46E6-AF10-0D2B836D0704}"/>
    <hyperlink ref="B52" r:id="rId3" display="mailto:bonusecoconception@eeq.ca" xr:uid="{F8563779-40CB-4361-9595-62EC6B0434E5}"/>
  </hyperlinks>
  <pageMargins left="0.7" right="0.7" top="0.75" bottom="0.75" header="0.3" footer="0.3"/>
  <pageSetup orientation="portrait" r:id="rId4"/>
  <drawing r:id="rId5"/>
  <extLst>
    <ext xmlns:x14="http://schemas.microsoft.com/office/spreadsheetml/2009/9/main" uri="{CCE6A557-97BC-4b89-ADB6-D9C93CAAB3DF}">
      <x14:dataValidations xmlns:xm="http://schemas.microsoft.com/office/excel/2006/main" count="2">
        <x14:dataValidation type="list" showInputMessage="1" showErrorMessage="1" xr:uid="{F2F8DC8B-D9C1-477A-BE1F-2C7D11A79BBC}">
          <x14:formula1>
            <xm:f>Listes!$B$1:$B$3</xm:f>
          </x14:formula1>
          <xm:sqref>H22</xm:sqref>
        </x14:dataValidation>
        <x14:dataValidation type="list" showInputMessage="1" showErrorMessage="1" xr:uid="{59A25A0C-96C0-4DA6-89C1-BDDC157819D3}">
          <x14:formula1>
            <xm:f>Listes!$C$1:$C$3</xm:f>
          </x14:formula1>
          <xm:sqref>H21</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BC2413-5489-4626-8EC4-0C0537B3C8A8}">
  <sheetPr>
    <tabColor rgb="FFE2EDD0"/>
  </sheetPr>
  <dimension ref="A1:O66"/>
  <sheetViews>
    <sheetView zoomScaleNormal="100" workbookViewId="0"/>
  </sheetViews>
  <sheetFormatPr baseColWidth="10" defaultColWidth="0" defaultRowHeight="15" zeroHeight="1" x14ac:dyDescent="0.25"/>
  <cols>
    <col min="1" max="1" width="4.42578125" style="3" customWidth="1"/>
    <col min="2" max="2" width="10.5703125" customWidth="1"/>
    <col min="3" max="7" width="11.42578125" customWidth="1"/>
    <col min="8" max="8" width="8.85546875" customWidth="1"/>
    <col min="9" max="9" width="3.5703125" customWidth="1"/>
    <col min="10" max="10" width="5.7109375" hidden="1" customWidth="1"/>
    <col min="11" max="11" width="8.28515625" customWidth="1"/>
    <col min="12" max="12" width="2.5703125" customWidth="1"/>
    <col min="13" max="13" width="10.5703125" customWidth="1"/>
    <col min="14" max="14" width="9.28515625" style="32" customWidth="1"/>
    <col min="15" max="15" width="4.42578125" customWidth="1"/>
    <col min="16" max="16384" width="11.42578125" hidden="1"/>
  </cols>
  <sheetData>
    <row r="1" spans="1:15" s="32" customFormat="1" x14ac:dyDescent="0.25">
      <c r="A1" s="3"/>
      <c r="B1" s="3"/>
      <c r="C1" s="3"/>
      <c r="D1" s="3"/>
      <c r="E1" s="3"/>
      <c r="F1" s="3"/>
      <c r="G1" s="3"/>
      <c r="H1" s="3"/>
      <c r="I1" s="3"/>
      <c r="J1" s="3"/>
      <c r="K1" s="3"/>
      <c r="L1" s="3"/>
      <c r="M1" s="3"/>
      <c r="N1" s="3"/>
      <c r="O1" s="3"/>
    </row>
    <row r="2" spans="1:15" s="32" customFormat="1" x14ac:dyDescent="0.25">
      <c r="A2" s="3"/>
      <c r="B2" s="3"/>
      <c r="C2" s="3"/>
      <c r="D2" s="3"/>
      <c r="E2" s="3"/>
      <c r="F2" s="78"/>
      <c r="G2" s="87"/>
      <c r="H2" s="204" t="s">
        <v>149</v>
      </c>
      <c r="I2" s="204"/>
      <c r="J2" s="204"/>
      <c r="K2" s="204"/>
      <c r="L2" s="204"/>
      <c r="M2" s="204"/>
      <c r="N2" s="204"/>
      <c r="O2" s="3"/>
    </row>
    <row r="3" spans="1:15" s="32" customFormat="1" x14ac:dyDescent="0.25">
      <c r="A3" s="3"/>
      <c r="B3" s="3"/>
      <c r="C3" s="3"/>
      <c r="D3" s="3"/>
      <c r="E3" s="3"/>
      <c r="F3" s="3"/>
      <c r="G3" s="3"/>
      <c r="H3" s="3"/>
      <c r="I3" s="3"/>
      <c r="J3" s="3"/>
      <c r="K3" s="3"/>
      <c r="L3" s="3"/>
      <c r="M3" s="3"/>
      <c r="N3" s="3"/>
      <c r="O3" s="3"/>
    </row>
    <row r="4" spans="1:15" s="32" customFormat="1" x14ac:dyDescent="0.25">
      <c r="A4" s="3"/>
      <c r="B4" s="3"/>
      <c r="C4" s="3"/>
      <c r="D4" s="3"/>
      <c r="E4" s="3"/>
      <c r="F4" s="3"/>
      <c r="G4" s="3"/>
      <c r="H4" s="3"/>
      <c r="I4" s="3"/>
      <c r="J4" s="3"/>
      <c r="K4" s="3"/>
      <c r="L4" s="3"/>
      <c r="M4" s="3"/>
      <c r="N4" s="3"/>
      <c r="O4" s="3"/>
    </row>
    <row r="5" spans="1:15" s="32" customFormat="1" x14ac:dyDescent="0.25">
      <c r="A5" s="3"/>
      <c r="B5" s="3"/>
      <c r="C5" s="3"/>
      <c r="D5" s="3"/>
      <c r="E5" s="3"/>
      <c r="F5" s="3"/>
      <c r="G5" s="3"/>
      <c r="H5" s="3"/>
      <c r="I5" s="3"/>
      <c r="J5" s="3"/>
      <c r="K5" s="3"/>
      <c r="L5" s="3"/>
      <c r="M5" s="3"/>
      <c r="N5" s="3"/>
      <c r="O5" s="3"/>
    </row>
    <row r="6" spans="1:15" s="32" customFormat="1" ht="26.25" x14ac:dyDescent="0.25">
      <c r="A6" s="3"/>
      <c r="B6" s="154" t="s">
        <v>132</v>
      </c>
      <c r="C6" s="154"/>
      <c r="D6" s="154"/>
      <c r="E6" s="154"/>
      <c r="F6" s="154"/>
      <c r="G6" s="154"/>
      <c r="H6" s="154"/>
      <c r="I6" s="154"/>
      <c r="J6" s="154"/>
      <c r="K6" s="154"/>
      <c r="L6" s="154"/>
      <c r="M6" s="154"/>
      <c r="N6" s="154"/>
      <c r="O6" s="3"/>
    </row>
    <row r="7" spans="1:15" s="32" customFormat="1" x14ac:dyDescent="0.25">
      <c r="A7" s="3"/>
      <c r="B7" s="3"/>
      <c r="C7" s="3"/>
      <c r="D7" s="3"/>
      <c r="E7" s="7"/>
      <c r="F7" s="22"/>
      <c r="G7" s="3"/>
      <c r="H7" s="3"/>
      <c r="I7" s="3"/>
      <c r="J7" s="3"/>
      <c r="K7" s="3"/>
      <c r="L7" s="3"/>
      <c r="M7" s="3"/>
      <c r="N7" s="3"/>
      <c r="O7" s="3"/>
    </row>
    <row r="8" spans="1:15" s="32" customFormat="1" ht="135" customHeight="1" x14ac:dyDescent="0.25">
      <c r="A8" s="3"/>
      <c r="B8" s="132" t="s">
        <v>133</v>
      </c>
      <c r="C8" s="132"/>
      <c r="D8" s="132"/>
      <c r="E8" s="132"/>
      <c r="F8" s="132"/>
      <c r="G8" s="132"/>
      <c r="H8" s="132"/>
      <c r="I8" s="132"/>
      <c r="J8" s="132"/>
      <c r="K8" s="132"/>
      <c r="L8" s="132"/>
      <c r="M8" s="132"/>
      <c r="N8" s="132"/>
      <c r="O8" s="3"/>
    </row>
    <row r="9" spans="1:15" s="32" customFormat="1" ht="15" customHeight="1" x14ac:dyDescent="0.25">
      <c r="A9" s="3"/>
      <c r="B9" s="155" t="s">
        <v>134</v>
      </c>
      <c r="C9" s="155"/>
      <c r="D9" s="155"/>
      <c r="E9" s="155"/>
      <c r="F9" s="155"/>
      <c r="G9" s="155"/>
      <c r="H9" s="155"/>
      <c r="I9" s="155"/>
      <c r="J9" s="75"/>
      <c r="K9" s="75"/>
      <c r="L9" s="75"/>
      <c r="M9" s="75"/>
      <c r="N9" s="75"/>
      <c r="O9" s="3"/>
    </row>
    <row r="10" spans="1:15" s="32" customFormat="1" ht="21.75" customHeight="1" x14ac:dyDescent="0.25">
      <c r="A10" s="3"/>
      <c r="B10" s="3"/>
      <c r="C10" s="5"/>
      <c r="D10" s="3"/>
      <c r="E10" s="3"/>
      <c r="F10" s="3"/>
      <c r="G10" s="3"/>
      <c r="H10" s="3"/>
      <c r="I10" s="3"/>
      <c r="J10" s="3"/>
      <c r="K10" s="3"/>
      <c r="L10" s="3"/>
      <c r="M10" s="3"/>
      <c r="N10" s="3"/>
      <c r="O10" s="3"/>
    </row>
    <row r="11" spans="1:15" s="32" customFormat="1" ht="12.95" customHeight="1" x14ac:dyDescent="0.25">
      <c r="A11" s="3"/>
      <c r="B11" s="3"/>
      <c r="C11" s="61"/>
      <c r="D11" s="58"/>
      <c r="E11" s="58"/>
      <c r="F11" s="58"/>
      <c r="G11" s="58"/>
      <c r="H11" s="58"/>
      <c r="I11" s="58"/>
      <c r="J11" s="58"/>
      <c r="K11" s="58"/>
      <c r="M11" s="3"/>
      <c r="N11" s="3"/>
      <c r="O11" s="3"/>
    </row>
    <row r="12" spans="1:15" ht="18" x14ac:dyDescent="0.25">
      <c r="B12" s="3"/>
      <c r="C12" s="74" t="s">
        <v>135</v>
      </c>
      <c r="D12" s="58"/>
      <c r="E12" s="58"/>
      <c r="F12" s="58"/>
      <c r="G12" s="58"/>
      <c r="H12" s="58"/>
      <c r="I12" s="58"/>
      <c r="J12" s="58"/>
      <c r="K12" s="58"/>
      <c r="M12" s="3"/>
      <c r="N12" s="3"/>
      <c r="O12" s="3"/>
    </row>
    <row r="13" spans="1:15" x14ac:dyDescent="0.25">
      <c r="B13" s="3"/>
      <c r="C13" s="66" t="s">
        <v>136</v>
      </c>
      <c r="D13" s="58"/>
      <c r="E13" s="58"/>
      <c r="F13" s="58"/>
      <c r="G13" s="58"/>
      <c r="H13" s="58"/>
      <c r="I13" s="58"/>
      <c r="J13" s="104" t="b">
        <v>0</v>
      </c>
      <c r="K13" s="58">
        <f>IF(OR(J13=TRUE,J14=TRUE),20,0)</f>
        <v>0</v>
      </c>
      <c r="L13" t="s">
        <v>83</v>
      </c>
      <c r="M13" s="3"/>
      <c r="N13" s="3"/>
      <c r="O13" s="3"/>
    </row>
    <row r="14" spans="1:15" x14ac:dyDescent="0.25">
      <c r="B14" s="3"/>
      <c r="C14" s="66" t="s">
        <v>137</v>
      </c>
      <c r="D14" s="58"/>
      <c r="E14" s="58"/>
      <c r="F14" s="58"/>
      <c r="G14" s="58"/>
      <c r="H14" s="58"/>
      <c r="I14" s="58"/>
      <c r="J14" s="104" t="b">
        <v>0</v>
      </c>
      <c r="K14" s="58"/>
      <c r="M14" s="3"/>
      <c r="N14" s="3"/>
      <c r="O14" s="3"/>
    </row>
    <row r="15" spans="1:15" s="32" customFormat="1" ht="12.95" customHeight="1" x14ac:dyDescent="0.25">
      <c r="A15" s="3"/>
      <c r="B15" s="3"/>
      <c r="C15" s="61"/>
      <c r="D15" s="58"/>
      <c r="E15" s="58"/>
      <c r="F15" s="58"/>
      <c r="G15" s="58"/>
      <c r="H15" s="58"/>
      <c r="I15" s="58"/>
      <c r="J15" s="58"/>
      <c r="K15" s="58"/>
      <c r="M15" s="3"/>
      <c r="N15" s="3"/>
      <c r="O15" s="3"/>
    </row>
    <row r="16" spans="1:15" ht="21.75" customHeight="1" x14ac:dyDescent="0.25">
      <c r="B16" s="3"/>
      <c r="C16" s="5"/>
      <c r="D16" s="3"/>
      <c r="E16" s="3"/>
      <c r="F16" s="3"/>
      <c r="G16" s="3"/>
      <c r="H16" s="3"/>
      <c r="I16" s="3"/>
      <c r="J16" s="3"/>
      <c r="K16" s="3"/>
      <c r="L16" s="3"/>
      <c r="M16" s="3"/>
      <c r="N16" s="3"/>
      <c r="O16" s="3"/>
    </row>
    <row r="17" spans="1:15" s="32" customFormat="1" ht="12.95" customHeight="1" x14ac:dyDescent="0.25">
      <c r="A17" s="3"/>
      <c r="B17" s="3"/>
      <c r="C17" s="62"/>
      <c r="D17" s="57"/>
      <c r="E17" s="57"/>
      <c r="F17" s="57"/>
      <c r="G17" s="57"/>
      <c r="H17" s="57"/>
      <c r="I17" s="57"/>
      <c r="K17" s="57"/>
      <c r="L17" s="57"/>
      <c r="M17" s="3"/>
      <c r="N17" s="3"/>
      <c r="O17" s="3"/>
    </row>
    <row r="18" spans="1:15" ht="18" x14ac:dyDescent="0.25">
      <c r="B18" s="3"/>
      <c r="C18" s="73" t="s">
        <v>138</v>
      </c>
      <c r="D18" s="57"/>
      <c r="E18" s="57"/>
      <c r="F18" s="57"/>
      <c r="G18" s="57"/>
      <c r="H18" s="57"/>
      <c r="I18" s="57"/>
      <c r="K18" s="57"/>
      <c r="L18" s="57"/>
      <c r="M18" s="3"/>
      <c r="N18" s="3"/>
      <c r="O18" s="3"/>
    </row>
    <row r="19" spans="1:15" x14ac:dyDescent="0.25">
      <c r="B19" s="3"/>
      <c r="C19" s="67" t="s">
        <v>139</v>
      </c>
      <c r="D19" s="57"/>
      <c r="E19" s="57"/>
      <c r="F19" s="57"/>
      <c r="G19" s="57"/>
      <c r="H19" s="57"/>
      <c r="I19" s="57"/>
      <c r="J19" s="105" t="b">
        <v>0</v>
      </c>
      <c r="K19" s="57">
        <f>IF(OR(J19=TRUE,J20=TRUE),20,0)</f>
        <v>0</v>
      </c>
      <c r="L19" s="57" t="s">
        <v>83</v>
      </c>
      <c r="M19" s="3"/>
      <c r="N19" s="3"/>
      <c r="O19" s="3"/>
    </row>
    <row r="20" spans="1:15" x14ac:dyDescent="0.25">
      <c r="B20" s="3"/>
      <c r="C20" s="67" t="s">
        <v>140</v>
      </c>
      <c r="D20" s="57"/>
      <c r="E20" s="57"/>
      <c r="F20" s="57"/>
      <c r="G20" s="57"/>
      <c r="H20" s="57"/>
      <c r="I20" s="57"/>
      <c r="J20" s="105" t="b">
        <v>0</v>
      </c>
      <c r="K20" s="57"/>
      <c r="L20" s="57"/>
      <c r="M20" s="3"/>
      <c r="N20" s="3"/>
      <c r="O20" s="3"/>
    </row>
    <row r="21" spans="1:15" s="32" customFormat="1" ht="12.95" customHeight="1" x14ac:dyDescent="0.25">
      <c r="A21" s="3"/>
      <c r="B21" s="3"/>
      <c r="C21" s="62"/>
      <c r="D21" s="57"/>
      <c r="E21" s="57"/>
      <c r="F21" s="57"/>
      <c r="G21" s="57"/>
      <c r="H21" s="57"/>
      <c r="I21" s="57"/>
      <c r="K21" s="57"/>
      <c r="L21" s="57"/>
      <c r="M21" s="3"/>
      <c r="N21" s="3"/>
      <c r="O21" s="3"/>
    </row>
    <row r="22" spans="1:15" ht="22.5" customHeight="1" x14ac:dyDescent="0.25">
      <c r="B22" s="3"/>
      <c r="C22" s="5"/>
      <c r="D22" s="3"/>
      <c r="E22" s="3"/>
      <c r="F22" s="3"/>
      <c r="G22" s="3"/>
      <c r="H22" s="3"/>
      <c r="I22" s="3"/>
      <c r="J22" s="3"/>
      <c r="K22" s="3"/>
      <c r="L22" s="3"/>
      <c r="M22" s="3"/>
      <c r="N22" s="3"/>
      <c r="O22" s="3"/>
    </row>
    <row r="23" spans="1:15" s="32" customFormat="1" ht="5.45" customHeight="1" x14ac:dyDescent="0.25">
      <c r="A23" s="3"/>
      <c r="B23" s="3"/>
      <c r="C23" s="63"/>
      <c r="D23" s="63"/>
      <c r="E23" s="63"/>
      <c r="F23" s="63"/>
      <c r="G23" s="63"/>
      <c r="H23" s="63"/>
      <c r="I23" s="63"/>
      <c r="K23" s="63"/>
      <c r="L23" s="63"/>
      <c r="M23" s="3"/>
      <c r="N23" s="3"/>
      <c r="O23" s="3"/>
    </row>
    <row r="24" spans="1:15" ht="18" x14ac:dyDescent="0.25">
      <c r="B24" s="3"/>
      <c r="C24" s="72" t="s">
        <v>141</v>
      </c>
      <c r="D24" s="56"/>
      <c r="E24" s="56"/>
      <c r="F24" s="56"/>
      <c r="G24" s="56"/>
      <c r="H24" s="56"/>
      <c r="I24" s="56"/>
      <c r="K24" s="63"/>
      <c r="L24" s="63"/>
      <c r="M24" s="3"/>
      <c r="N24" s="3"/>
      <c r="O24" s="3"/>
    </row>
    <row r="25" spans="1:15" x14ac:dyDescent="0.25">
      <c r="B25" s="3"/>
      <c r="C25" s="68" t="s">
        <v>142</v>
      </c>
      <c r="D25" s="56"/>
      <c r="E25" s="56"/>
      <c r="F25" s="56"/>
      <c r="G25" s="56"/>
      <c r="H25" s="56"/>
      <c r="I25" s="56"/>
      <c r="J25" s="105" t="b">
        <v>0</v>
      </c>
      <c r="K25" s="63">
        <f>IF(OR(J25=TRUE,J26=TRUE,J27=TRUE),20,0)</f>
        <v>0</v>
      </c>
      <c r="L25" s="63" t="s">
        <v>83</v>
      </c>
      <c r="M25" s="3"/>
      <c r="N25" s="3"/>
      <c r="O25" s="3"/>
    </row>
    <row r="26" spans="1:15" x14ac:dyDescent="0.25">
      <c r="B26" s="3"/>
      <c r="C26" s="68" t="s">
        <v>143</v>
      </c>
      <c r="D26" s="56"/>
      <c r="E26" s="56"/>
      <c r="F26" s="56"/>
      <c r="G26" s="56"/>
      <c r="H26" s="56"/>
      <c r="I26" s="56"/>
      <c r="J26" s="105" t="b">
        <v>0</v>
      </c>
      <c r="K26" s="63"/>
      <c r="L26" s="63"/>
      <c r="M26" s="3"/>
      <c r="N26" s="3"/>
      <c r="O26" s="3"/>
    </row>
    <row r="27" spans="1:15" x14ac:dyDescent="0.25">
      <c r="B27" s="3"/>
      <c r="C27" s="68" t="s">
        <v>144</v>
      </c>
      <c r="D27" s="56"/>
      <c r="E27" s="56"/>
      <c r="F27" s="56"/>
      <c r="G27" s="56"/>
      <c r="H27" s="56"/>
      <c r="I27" s="56"/>
      <c r="J27" s="105" t="b">
        <v>0</v>
      </c>
      <c r="K27" s="63"/>
      <c r="L27" s="63"/>
      <c r="M27" s="3"/>
      <c r="N27" s="3"/>
      <c r="O27" s="3"/>
    </row>
    <row r="28" spans="1:15" s="32" customFormat="1" ht="5.45" customHeight="1" x14ac:dyDescent="0.25">
      <c r="A28" s="3"/>
      <c r="B28" s="3"/>
      <c r="C28" s="63"/>
      <c r="D28" s="56"/>
      <c r="E28" s="56"/>
      <c r="F28" s="56"/>
      <c r="G28" s="56"/>
      <c r="H28" s="56"/>
      <c r="I28" s="56"/>
      <c r="K28" s="63"/>
      <c r="L28" s="63"/>
      <c r="M28" s="3"/>
      <c r="N28" s="3"/>
      <c r="O28" s="3"/>
    </row>
    <row r="29" spans="1:15" ht="22.5" customHeight="1" x14ac:dyDescent="0.25">
      <c r="B29" s="3"/>
      <c r="C29" s="5"/>
      <c r="D29" s="3"/>
      <c r="E29" s="3"/>
      <c r="F29" s="3"/>
      <c r="G29" s="3"/>
      <c r="H29" s="3"/>
      <c r="I29" s="3"/>
      <c r="J29" s="3"/>
      <c r="K29" s="3"/>
      <c r="M29" s="3"/>
      <c r="N29" s="3"/>
      <c r="O29" s="3"/>
    </row>
    <row r="30" spans="1:15" s="32" customFormat="1" ht="5.45" customHeight="1" x14ac:dyDescent="0.25">
      <c r="A30" s="3"/>
      <c r="B30" s="3"/>
      <c r="C30" s="64"/>
      <c r="D30" s="64"/>
      <c r="E30" s="64"/>
      <c r="F30" s="64"/>
      <c r="G30" s="64"/>
      <c r="H30" s="64"/>
      <c r="I30" s="64"/>
      <c r="K30" s="59"/>
      <c r="L30" s="59"/>
      <c r="M30" s="3"/>
      <c r="N30" s="3"/>
      <c r="O30" s="3"/>
    </row>
    <row r="31" spans="1:15" ht="18" x14ac:dyDescent="0.25">
      <c r="B31" s="3"/>
      <c r="C31" s="70" t="s">
        <v>82</v>
      </c>
      <c r="D31" s="59"/>
      <c r="E31" s="59"/>
      <c r="F31" s="59"/>
      <c r="G31" s="59"/>
      <c r="H31" s="59"/>
      <c r="I31" s="59"/>
      <c r="K31" s="59"/>
      <c r="L31" s="59"/>
      <c r="M31" s="3"/>
      <c r="N31" s="3"/>
      <c r="O31" s="3"/>
    </row>
    <row r="32" spans="1:15" x14ac:dyDescent="0.25">
      <c r="B32" s="3"/>
      <c r="C32" s="69" t="s">
        <v>145</v>
      </c>
      <c r="D32" s="59"/>
      <c r="E32" s="59"/>
      <c r="F32" s="59"/>
      <c r="G32" s="59"/>
      <c r="H32" s="59"/>
      <c r="I32" s="59"/>
      <c r="J32" s="105" t="b">
        <v>0</v>
      </c>
      <c r="K32" s="59">
        <f>IF(OR(J32=TRUE,J33=TRUE,J34=TRUE),20,0)</f>
        <v>0</v>
      </c>
      <c r="L32" s="59" t="s">
        <v>83</v>
      </c>
      <c r="M32" s="3"/>
      <c r="N32" s="3"/>
      <c r="O32" s="3"/>
    </row>
    <row r="33" spans="1:15" x14ac:dyDescent="0.25">
      <c r="B33" s="3"/>
      <c r="C33" s="69" t="s">
        <v>146</v>
      </c>
      <c r="D33" s="59"/>
      <c r="E33" s="59"/>
      <c r="F33" s="59"/>
      <c r="G33" s="59"/>
      <c r="H33" s="59"/>
      <c r="I33" s="59"/>
      <c r="J33" s="105" t="b">
        <v>0</v>
      </c>
      <c r="K33" s="59"/>
      <c r="L33" s="59"/>
      <c r="M33" s="3"/>
      <c r="N33" s="3"/>
      <c r="O33" s="3"/>
    </row>
    <row r="34" spans="1:15" x14ac:dyDescent="0.25">
      <c r="B34" s="3"/>
      <c r="C34" s="69" t="s">
        <v>147</v>
      </c>
      <c r="D34" s="59"/>
      <c r="E34" s="59"/>
      <c r="F34" s="59"/>
      <c r="G34" s="59"/>
      <c r="H34" s="59"/>
      <c r="I34" s="59"/>
      <c r="J34" s="105" t="b">
        <v>0</v>
      </c>
      <c r="K34" s="59"/>
      <c r="L34" s="59"/>
      <c r="M34" s="3"/>
      <c r="N34" s="3"/>
      <c r="O34" s="3"/>
    </row>
    <row r="35" spans="1:15" s="32" customFormat="1" ht="5.45" customHeight="1" x14ac:dyDescent="0.25">
      <c r="A35" s="3"/>
      <c r="B35" s="3"/>
      <c r="C35" s="64"/>
      <c r="D35" s="59"/>
      <c r="E35" s="59"/>
      <c r="F35" s="59"/>
      <c r="G35" s="59"/>
      <c r="H35" s="59"/>
      <c r="I35" s="59"/>
      <c r="K35" s="59"/>
      <c r="L35" s="59"/>
      <c r="M35" s="3"/>
      <c r="N35" s="3"/>
      <c r="O35" s="3"/>
    </row>
    <row r="36" spans="1:15" ht="22.5" customHeight="1" x14ac:dyDescent="0.25">
      <c r="B36" s="3"/>
      <c r="C36" s="5"/>
      <c r="D36" s="3"/>
      <c r="E36" s="3"/>
      <c r="F36" s="3"/>
      <c r="G36" s="3"/>
      <c r="H36" s="3"/>
      <c r="I36" s="3"/>
      <c r="J36" s="3"/>
      <c r="K36" s="3"/>
      <c r="L36" s="3"/>
      <c r="M36" s="3"/>
      <c r="N36" s="3"/>
      <c r="O36" s="3"/>
    </row>
    <row r="37" spans="1:15" s="32" customFormat="1" ht="27" customHeight="1" x14ac:dyDescent="0.25">
      <c r="A37" s="3"/>
      <c r="B37" s="3"/>
      <c r="C37" s="65"/>
      <c r="D37" s="65"/>
      <c r="E37" s="65"/>
      <c r="F37" s="65"/>
      <c r="G37" s="65"/>
      <c r="H37" s="65"/>
      <c r="I37" s="65"/>
      <c r="K37" s="60"/>
      <c r="L37" s="60"/>
      <c r="M37" s="3"/>
      <c r="N37" s="3"/>
      <c r="O37" s="3"/>
    </row>
    <row r="38" spans="1:15" ht="18" x14ac:dyDescent="0.25">
      <c r="B38" s="3"/>
      <c r="C38" s="71" t="s">
        <v>148</v>
      </c>
      <c r="D38" s="60"/>
      <c r="E38" s="60"/>
      <c r="F38" s="60"/>
      <c r="G38" s="60"/>
      <c r="H38" s="60"/>
      <c r="I38" s="60"/>
      <c r="J38" s="105" t="b">
        <v>0</v>
      </c>
      <c r="K38" s="60">
        <f>IF(J38=TRUE,10,0)</f>
        <v>0</v>
      </c>
      <c r="L38" s="60" t="s">
        <v>83</v>
      </c>
      <c r="M38" s="3"/>
      <c r="N38" s="3"/>
      <c r="O38" s="3"/>
    </row>
    <row r="39" spans="1:15" s="32" customFormat="1" ht="27" customHeight="1" x14ac:dyDescent="0.25">
      <c r="A39" s="3"/>
      <c r="B39" s="3"/>
      <c r="C39" s="65"/>
      <c r="D39" s="60"/>
      <c r="E39" s="60"/>
      <c r="F39" s="60"/>
      <c r="G39" s="60"/>
      <c r="H39" s="60"/>
      <c r="I39" s="60"/>
      <c r="K39" s="60"/>
      <c r="L39" s="60"/>
      <c r="M39" s="3"/>
      <c r="N39" s="3"/>
      <c r="O39" s="3"/>
    </row>
    <row r="40" spans="1:15" s="32" customFormat="1" ht="22.5" customHeight="1" x14ac:dyDescent="0.25">
      <c r="A40" s="3"/>
      <c r="B40" s="3"/>
      <c r="C40" s="5"/>
      <c r="D40" s="3"/>
      <c r="E40" s="3"/>
      <c r="F40" s="3"/>
      <c r="G40" s="3"/>
      <c r="H40" s="3"/>
      <c r="I40" s="3"/>
      <c r="J40" s="3"/>
      <c r="K40" s="3"/>
      <c r="L40" s="3"/>
      <c r="M40" s="3"/>
      <c r="N40" s="3"/>
      <c r="O40" s="3"/>
    </row>
    <row r="41" spans="1:15" s="32" customFormat="1" x14ac:dyDescent="0.25">
      <c r="A41" s="3"/>
      <c r="B41" s="3"/>
      <c r="C41" s="3"/>
      <c r="D41" s="3"/>
      <c r="E41" s="3"/>
      <c r="F41" s="3"/>
      <c r="G41" s="3"/>
      <c r="H41" s="3"/>
      <c r="I41" s="3"/>
      <c r="J41" s="3"/>
      <c r="K41" s="3"/>
      <c r="L41" s="3"/>
      <c r="M41" s="3"/>
      <c r="N41" s="3"/>
      <c r="O41" s="3"/>
    </row>
    <row r="42" spans="1:15" x14ac:dyDescent="0.25">
      <c r="B42" s="3"/>
      <c r="C42" s="3"/>
      <c r="D42" s="3"/>
      <c r="E42" s="3"/>
      <c r="F42" s="3"/>
      <c r="G42" s="3"/>
      <c r="H42" s="3"/>
      <c r="I42" s="3"/>
      <c r="J42" s="3"/>
      <c r="K42" s="3"/>
      <c r="L42" s="3"/>
      <c r="M42" s="3"/>
      <c r="N42" s="3"/>
      <c r="O42" s="3"/>
    </row>
    <row r="43" spans="1:15" x14ac:dyDescent="0.25">
      <c r="B43" s="3"/>
      <c r="C43" s="3"/>
      <c r="D43" s="3"/>
      <c r="E43" s="3"/>
      <c r="F43" s="3"/>
      <c r="G43" s="3"/>
      <c r="H43" s="3"/>
      <c r="I43" s="3"/>
      <c r="J43" s="3"/>
      <c r="L43" s="3" t="s">
        <v>83</v>
      </c>
      <c r="M43" s="3"/>
      <c r="N43" s="3"/>
      <c r="O43" s="3"/>
    </row>
    <row r="44" spans="1:15" x14ac:dyDescent="0.25">
      <c r="B44" s="3"/>
      <c r="C44" s="3"/>
      <c r="D44" s="3"/>
      <c r="E44" s="3"/>
      <c r="F44" s="3"/>
      <c r="G44" s="3"/>
      <c r="H44" s="3"/>
      <c r="I44" s="3"/>
      <c r="J44" s="3"/>
      <c r="K44" s="3">
        <f>MIN(50,(SUM(K38,K32,K25,K19,K13)))</f>
        <v>0</v>
      </c>
      <c r="L44" s="3"/>
      <c r="M44" s="3"/>
      <c r="N44" s="3"/>
      <c r="O44" s="3"/>
    </row>
    <row r="45" spans="1:15" x14ac:dyDescent="0.25">
      <c r="B45" s="3"/>
      <c r="C45" s="3"/>
      <c r="D45" s="3"/>
      <c r="E45" s="3"/>
      <c r="F45" s="3"/>
      <c r="G45" s="3"/>
      <c r="H45" s="3"/>
      <c r="I45" s="3"/>
      <c r="J45" s="3"/>
      <c r="K45" s="3"/>
      <c r="L45" s="3"/>
      <c r="M45" s="3"/>
      <c r="N45" s="3"/>
      <c r="O45" s="3"/>
    </row>
    <row r="46" spans="1:15" x14ac:dyDescent="0.25">
      <c r="B46" s="3"/>
      <c r="C46" s="3"/>
      <c r="D46" s="3"/>
      <c r="E46" s="3"/>
      <c r="F46" s="3"/>
      <c r="G46" s="3"/>
      <c r="H46" s="3"/>
      <c r="I46" s="3"/>
      <c r="J46" s="3"/>
      <c r="K46" s="3"/>
      <c r="L46" s="3"/>
      <c r="M46" s="3"/>
      <c r="N46" s="3"/>
      <c r="O46" s="3"/>
    </row>
    <row r="47" spans="1:15" s="32" customFormat="1" x14ac:dyDescent="0.25">
      <c r="A47" s="3"/>
      <c r="B47" s="3"/>
      <c r="C47" s="3"/>
      <c r="D47" s="3"/>
      <c r="E47" s="3"/>
      <c r="F47" s="3"/>
      <c r="G47" s="3"/>
      <c r="H47" s="3"/>
      <c r="I47" s="3"/>
      <c r="J47" s="3"/>
      <c r="K47" s="3"/>
      <c r="L47" s="3"/>
      <c r="M47" s="3"/>
      <c r="N47" s="3"/>
      <c r="O47" s="3"/>
    </row>
    <row r="48" spans="1:15" s="32" customFormat="1" ht="20.25" x14ac:dyDescent="0.25">
      <c r="A48" s="3"/>
      <c r="B48" s="123" t="s">
        <v>166</v>
      </c>
      <c r="C48" s="3"/>
      <c r="D48" s="3"/>
      <c r="E48" s="3"/>
      <c r="F48" s="3"/>
      <c r="G48" s="3"/>
      <c r="H48" s="3"/>
      <c r="I48" s="3"/>
      <c r="J48" s="3"/>
      <c r="K48" s="3"/>
      <c r="L48" s="3"/>
      <c r="M48" s="3"/>
      <c r="N48" s="3"/>
      <c r="O48" s="3"/>
    </row>
    <row r="49" spans="1:15" s="32" customFormat="1" ht="9.9499999999999993" customHeight="1" x14ac:dyDescent="0.25">
      <c r="A49" s="3"/>
      <c r="B49" s="3"/>
      <c r="C49" s="3"/>
      <c r="D49" s="3"/>
      <c r="E49" s="31"/>
      <c r="F49" s="22"/>
      <c r="G49" s="3"/>
      <c r="H49" s="22"/>
      <c r="I49" s="22"/>
      <c r="J49" s="3"/>
      <c r="K49" s="3"/>
      <c r="L49" s="3"/>
      <c r="M49" s="3"/>
      <c r="N49" s="3"/>
      <c r="O49" s="3"/>
    </row>
    <row r="50" spans="1:15" s="32" customFormat="1" ht="39.75" customHeight="1" x14ac:dyDescent="0.25">
      <c r="A50" s="3"/>
      <c r="B50" s="176" t="s">
        <v>194</v>
      </c>
      <c r="C50" s="176"/>
      <c r="D50" s="176"/>
      <c r="E50" s="176"/>
      <c r="F50" s="176"/>
      <c r="G50" s="176"/>
      <c r="H50" s="176"/>
      <c r="I50" s="176"/>
      <c r="J50" s="176"/>
      <c r="K50" s="176"/>
      <c r="L50" s="176"/>
      <c r="M50" s="176"/>
      <c r="N50" s="176"/>
      <c r="O50" s="3"/>
    </row>
    <row r="51" spans="1:15" s="32" customFormat="1" ht="9.9499999999999993" customHeight="1" x14ac:dyDescent="0.25">
      <c r="A51" s="3"/>
      <c r="B51" s="3"/>
      <c r="C51" s="3"/>
      <c r="D51" s="3"/>
      <c r="E51" s="31"/>
      <c r="F51" s="22"/>
      <c r="G51" s="3"/>
      <c r="H51" s="22"/>
      <c r="I51" s="22"/>
      <c r="J51" s="3"/>
      <c r="K51" s="3"/>
      <c r="L51" s="3"/>
      <c r="M51" s="3"/>
      <c r="N51" s="3"/>
      <c r="O51" s="3"/>
    </row>
    <row r="52" spans="1:15" s="32" customFormat="1" ht="20.100000000000001" customHeight="1" x14ac:dyDescent="0.25">
      <c r="A52" s="22"/>
      <c r="B52" s="124" t="s">
        <v>277</v>
      </c>
      <c r="C52" s="97"/>
      <c r="D52" s="97"/>
      <c r="E52" s="97"/>
      <c r="F52" s="97"/>
      <c r="G52" s="97"/>
      <c r="H52" s="97"/>
      <c r="I52" s="97"/>
      <c r="J52" s="82"/>
      <c r="K52" s="97"/>
      <c r="L52" s="97"/>
      <c r="M52" s="97"/>
      <c r="N52" s="98"/>
      <c r="O52" s="3"/>
    </row>
    <row r="53" spans="1:15" s="32" customFormat="1" x14ac:dyDescent="0.25">
      <c r="A53" s="24"/>
      <c r="B53" s="125" t="s">
        <v>278</v>
      </c>
      <c r="C53" s="81"/>
      <c r="D53" s="81"/>
      <c r="E53" s="81"/>
      <c r="F53" s="81"/>
      <c r="G53" s="81"/>
      <c r="H53" s="81"/>
      <c r="I53" s="81"/>
      <c r="J53" s="81"/>
      <c r="K53" s="81"/>
      <c r="L53" s="81"/>
      <c r="M53" s="81"/>
      <c r="N53" s="81"/>
      <c r="O53" s="23"/>
    </row>
    <row r="54" spans="1:15" s="32" customFormat="1" x14ac:dyDescent="0.25">
      <c r="A54" s="24"/>
      <c r="B54" s="126" t="str">
        <f>IF(J13=TRUE,Listes!O3,"")</f>
        <v/>
      </c>
      <c r="C54" s="81"/>
      <c r="D54" s="81"/>
      <c r="E54" s="81"/>
      <c r="F54" s="81"/>
      <c r="G54" s="81"/>
      <c r="H54" s="81"/>
      <c r="I54" s="81"/>
      <c r="J54" s="81"/>
      <c r="K54" s="81"/>
      <c r="L54" s="81"/>
      <c r="M54" s="81"/>
      <c r="N54" s="81"/>
      <c r="O54" s="23"/>
    </row>
    <row r="55" spans="1:15" s="32" customFormat="1" x14ac:dyDescent="0.25">
      <c r="A55" s="24"/>
      <c r="B55" s="126" t="str">
        <f>IF(J14=TRUE,Listes!O4,"")</f>
        <v/>
      </c>
      <c r="C55" s="81"/>
      <c r="D55" s="81"/>
      <c r="E55" s="81"/>
      <c r="F55" s="81"/>
      <c r="G55" s="81"/>
      <c r="H55" s="81"/>
      <c r="I55" s="81"/>
      <c r="J55" s="81"/>
      <c r="K55" s="81"/>
      <c r="L55" s="81"/>
      <c r="M55" s="81"/>
      <c r="N55" s="81"/>
      <c r="O55" s="23"/>
    </row>
    <row r="56" spans="1:15" s="32" customFormat="1" x14ac:dyDescent="0.25">
      <c r="A56" s="24"/>
      <c r="B56" s="126" t="str">
        <f>IF(J19=TRUE,Listes!O5,"")</f>
        <v/>
      </c>
      <c r="C56" s="81"/>
      <c r="D56" s="81"/>
      <c r="E56" s="81"/>
      <c r="F56" s="81"/>
      <c r="G56" s="81"/>
      <c r="H56" s="81"/>
      <c r="I56" s="81"/>
      <c r="J56" s="81"/>
      <c r="K56" s="81"/>
      <c r="L56" s="81"/>
      <c r="M56" s="81"/>
      <c r="N56" s="95"/>
      <c r="O56" s="3"/>
    </row>
    <row r="57" spans="1:15" s="32" customFormat="1" x14ac:dyDescent="0.25">
      <c r="A57" s="24"/>
      <c r="B57" s="126" t="str">
        <f>IF(J20=TRUE,Listes!O6,"")</f>
        <v/>
      </c>
      <c r="C57" s="81"/>
      <c r="D57" s="81"/>
      <c r="E57" s="81"/>
      <c r="F57" s="81"/>
      <c r="G57" s="81"/>
      <c r="H57" s="81"/>
      <c r="I57" s="81"/>
      <c r="J57" s="81"/>
      <c r="K57" s="81"/>
      <c r="L57" s="81"/>
      <c r="M57" s="81"/>
      <c r="N57" s="95"/>
      <c r="O57" s="3"/>
    </row>
    <row r="58" spans="1:15" s="32" customFormat="1" x14ac:dyDescent="0.25">
      <c r="A58" s="3"/>
      <c r="B58" s="127" t="str">
        <f>IF(J25=TRUE,Listes!O7,"")</f>
        <v/>
      </c>
      <c r="C58" s="81"/>
      <c r="D58" s="81"/>
      <c r="E58" s="81"/>
      <c r="F58" s="81"/>
      <c r="G58" s="81"/>
      <c r="H58" s="81"/>
      <c r="I58" s="81"/>
      <c r="J58" s="81"/>
      <c r="K58" s="81"/>
      <c r="L58" s="81"/>
      <c r="M58" s="81"/>
      <c r="N58" s="95"/>
      <c r="O58" s="3"/>
    </row>
    <row r="59" spans="1:15" s="32" customFormat="1" x14ac:dyDescent="0.25">
      <c r="A59" s="3"/>
      <c r="B59" s="127" t="str">
        <f>IF(J26=TRUE,Listes!O8,"")</f>
        <v/>
      </c>
      <c r="C59" s="81"/>
      <c r="D59" s="81"/>
      <c r="E59" s="81"/>
      <c r="F59" s="81"/>
      <c r="G59" s="81"/>
      <c r="H59" s="81"/>
      <c r="I59" s="81"/>
      <c r="J59" s="81"/>
      <c r="K59" s="81"/>
      <c r="L59" s="81"/>
      <c r="M59" s="81"/>
      <c r="N59" s="81"/>
      <c r="O59" s="23"/>
    </row>
    <row r="60" spans="1:15" s="32" customFormat="1" x14ac:dyDescent="0.25">
      <c r="A60" s="3"/>
      <c r="B60" s="127" t="str">
        <f>IF(J27=TRUE,Listes!O9,"")</f>
        <v/>
      </c>
      <c r="C60" s="81"/>
      <c r="D60" s="81"/>
      <c r="E60" s="81"/>
      <c r="F60" s="81"/>
      <c r="G60" s="81"/>
      <c r="H60" s="81"/>
      <c r="I60" s="81"/>
      <c r="J60" s="81"/>
      <c r="K60" s="81"/>
      <c r="L60" s="81"/>
      <c r="M60" s="81"/>
      <c r="N60" s="95"/>
      <c r="O60" s="3"/>
    </row>
    <row r="61" spans="1:15" s="32" customFormat="1" x14ac:dyDescent="0.25">
      <c r="A61" s="3"/>
      <c r="B61" s="127" t="str">
        <f>IF(J32=TRUE,Listes!O10,"")</f>
        <v/>
      </c>
      <c r="C61" s="81"/>
      <c r="D61" s="81"/>
      <c r="E61" s="81"/>
      <c r="F61" s="81"/>
      <c r="G61" s="81"/>
      <c r="H61" s="81"/>
      <c r="I61" s="81"/>
      <c r="J61" s="81"/>
      <c r="K61" s="81"/>
      <c r="L61" s="81"/>
      <c r="M61" s="81"/>
      <c r="N61" s="81"/>
      <c r="O61" s="23"/>
    </row>
    <row r="62" spans="1:15" s="32" customFormat="1" x14ac:dyDescent="0.25">
      <c r="A62" s="3"/>
      <c r="B62" s="127" t="str">
        <f>IF(J33=TRUE,Listes!O11,"")</f>
        <v/>
      </c>
      <c r="C62" s="81"/>
      <c r="D62" s="81"/>
      <c r="E62" s="81"/>
      <c r="F62" s="81"/>
      <c r="G62" s="81"/>
      <c r="H62" s="81"/>
      <c r="I62" s="81"/>
      <c r="J62" s="81"/>
      <c r="K62" s="81"/>
      <c r="L62" s="81"/>
      <c r="M62" s="81"/>
      <c r="N62" s="81"/>
      <c r="O62" s="23"/>
    </row>
    <row r="63" spans="1:15" s="32" customFormat="1" x14ac:dyDescent="0.25">
      <c r="A63" s="24"/>
      <c r="B63" s="126" t="str">
        <f>IF(J34=TRUE,Listes!O12,"")</f>
        <v/>
      </c>
      <c r="C63" s="81"/>
      <c r="D63" s="81"/>
      <c r="E63" s="81"/>
      <c r="F63" s="81"/>
      <c r="G63" s="81"/>
      <c r="H63" s="81"/>
      <c r="I63" s="81"/>
      <c r="J63" s="81"/>
      <c r="K63" s="81"/>
      <c r="L63" s="81"/>
      <c r="M63" s="81"/>
      <c r="N63" s="95"/>
      <c r="O63" s="3"/>
    </row>
    <row r="64" spans="1:15" s="92" customFormat="1" ht="20.100000000000001" customHeight="1" x14ac:dyDescent="0.25">
      <c r="A64" s="96"/>
      <c r="B64" s="128" t="str">
        <f>IF(J38=TRUE,Listes!O13,"")</f>
        <v/>
      </c>
      <c r="C64" s="99"/>
      <c r="D64" s="99"/>
      <c r="E64" s="99"/>
      <c r="F64" s="99"/>
      <c r="G64" s="99"/>
      <c r="H64" s="99"/>
      <c r="I64" s="99"/>
      <c r="J64" s="91"/>
      <c r="K64" s="99"/>
      <c r="L64" s="99"/>
      <c r="M64" s="99"/>
      <c r="N64" s="101"/>
      <c r="O64" s="90"/>
    </row>
    <row r="65" spans="1:15" s="32" customFormat="1" x14ac:dyDescent="0.25">
      <c r="A65" s="3"/>
      <c r="B65" s="100"/>
      <c r="C65" s="100"/>
      <c r="D65" s="100"/>
      <c r="E65" s="100"/>
      <c r="F65" s="100"/>
      <c r="G65" s="100"/>
      <c r="H65" s="100"/>
      <c r="I65" s="100"/>
      <c r="J65" s="3"/>
      <c r="K65" s="100"/>
      <c r="L65" s="100"/>
      <c r="M65" s="100"/>
      <c r="N65" s="100"/>
      <c r="O65" s="3"/>
    </row>
    <row r="66" spans="1:15" s="32" customFormat="1" x14ac:dyDescent="0.25">
      <c r="A66" s="3"/>
      <c r="B66" s="3"/>
      <c r="C66" s="3"/>
      <c r="D66" s="3"/>
      <c r="E66" s="3"/>
      <c r="F66" s="3"/>
      <c r="G66" s="3"/>
      <c r="H66" s="3"/>
      <c r="I66" s="3"/>
      <c r="J66" s="3"/>
      <c r="K66" s="3"/>
      <c r="L66" s="3"/>
      <c r="M66" s="3"/>
      <c r="N66" s="3"/>
      <c r="O66" s="3"/>
    </row>
  </sheetData>
  <sheetProtection algorithmName="SHA-512" hashValue="P+669ndoQ6JZVNM7sdU2cTCtnjdCvDAci+ex5NXdLNnODEExlX7Hm3u17fE2bA9PM+yPR2I+krBGEKRkJQQ9gA==" saltValue="ZsuaLHBJvMstbx6eUO4CLQ==" spinCount="100000" sheet="1" objects="1" scenarios="1"/>
  <mergeCells count="5">
    <mergeCell ref="B9:I9"/>
    <mergeCell ref="B6:N6"/>
    <mergeCell ref="B8:N8"/>
    <mergeCell ref="B50:N50"/>
    <mergeCell ref="H2:N2"/>
  </mergeCells>
  <hyperlinks>
    <hyperlink ref="B9" r:id="rId1" display="https://www.eeq.ca/wp-content/uploads/EEQ_GuideBonus_FR_V2022-00_F.pdf" xr:uid="{C6151B6D-D7E7-4CF0-A8A6-40FDC8756538}"/>
    <hyperlink ref="B9:I9" r:id="rId2" display="The ecodesign incentive bonus guide" xr:uid="{0C389017-4BAB-4F62-9414-F708A23F0855}"/>
  </hyperlinks>
  <pageMargins left="0.7" right="0.7" top="0.75" bottom="0.75" header="0.3" footer="0.3"/>
  <pageSetup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7169" r:id="rId6" name="Check Box 1">
              <controlPr locked="0" defaultSize="0" autoFill="0" autoLine="0" autoPict="0">
                <anchor moveWithCells="1">
                  <from>
                    <xdr:col>8</xdr:col>
                    <xdr:colOff>9525</xdr:colOff>
                    <xdr:row>11</xdr:row>
                    <xdr:rowOff>171450</xdr:rowOff>
                  </from>
                  <to>
                    <xdr:col>10</xdr:col>
                    <xdr:colOff>76200</xdr:colOff>
                    <xdr:row>12</xdr:row>
                    <xdr:rowOff>161925</xdr:rowOff>
                  </to>
                </anchor>
              </controlPr>
            </control>
          </mc:Choice>
        </mc:AlternateContent>
        <mc:AlternateContent xmlns:mc="http://schemas.openxmlformats.org/markup-compatibility/2006">
          <mc:Choice Requires="x14">
            <control shapeId="7171" r:id="rId7" name="Check Box 3">
              <controlPr locked="0" defaultSize="0" autoFill="0" autoLine="0" autoPict="0">
                <anchor moveWithCells="1">
                  <from>
                    <xdr:col>8</xdr:col>
                    <xdr:colOff>9525</xdr:colOff>
                    <xdr:row>17</xdr:row>
                    <xdr:rowOff>171450</xdr:rowOff>
                  </from>
                  <to>
                    <xdr:col>10</xdr:col>
                    <xdr:colOff>76200</xdr:colOff>
                    <xdr:row>18</xdr:row>
                    <xdr:rowOff>161925</xdr:rowOff>
                  </to>
                </anchor>
              </controlPr>
            </control>
          </mc:Choice>
        </mc:AlternateContent>
        <mc:AlternateContent xmlns:mc="http://schemas.openxmlformats.org/markup-compatibility/2006">
          <mc:Choice Requires="x14">
            <control shapeId="7172" r:id="rId8" name="Check Box 4">
              <controlPr locked="0" defaultSize="0" autoFill="0" autoLine="0" autoPict="0">
                <anchor moveWithCells="1">
                  <from>
                    <xdr:col>8</xdr:col>
                    <xdr:colOff>9525</xdr:colOff>
                    <xdr:row>23</xdr:row>
                    <xdr:rowOff>180975</xdr:rowOff>
                  </from>
                  <to>
                    <xdr:col>10</xdr:col>
                    <xdr:colOff>76200</xdr:colOff>
                    <xdr:row>24</xdr:row>
                    <xdr:rowOff>171450</xdr:rowOff>
                  </to>
                </anchor>
              </controlPr>
            </control>
          </mc:Choice>
        </mc:AlternateContent>
        <mc:AlternateContent xmlns:mc="http://schemas.openxmlformats.org/markup-compatibility/2006">
          <mc:Choice Requires="x14">
            <control shapeId="7173" r:id="rId9" name="Check Box 5">
              <controlPr locked="0" defaultSize="0" autoFill="0" autoLine="0" autoPict="0">
                <anchor moveWithCells="1">
                  <from>
                    <xdr:col>8</xdr:col>
                    <xdr:colOff>9525</xdr:colOff>
                    <xdr:row>24</xdr:row>
                    <xdr:rowOff>171450</xdr:rowOff>
                  </from>
                  <to>
                    <xdr:col>10</xdr:col>
                    <xdr:colOff>76200</xdr:colOff>
                    <xdr:row>26</xdr:row>
                    <xdr:rowOff>9525</xdr:rowOff>
                  </to>
                </anchor>
              </controlPr>
            </control>
          </mc:Choice>
        </mc:AlternateContent>
        <mc:AlternateContent xmlns:mc="http://schemas.openxmlformats.org/markup-compatibility/2006">
          <mc:Choice Requires="x14">
            <control shapeId="7176" r:id="rId10" name="Check Box 8">
              <controlPr locked="0" defaultSize="0" autoFill="0" autoLine="0" autoPict="0">
                <anchor moveWithCells="1">
                  <from>
                    <xdr:col>8</xdr:col>
                    <xdr:colOff>9525</xdr:colOff>
                    <xdr:row>25</xdr:row>
                    <xdr:rowOff>180975</xdr:rowOff>
                  </from>
                  <to>
                    <xdr:col>10</xdr:col>
                    <xdr:colOff>76200</xdr:colOff>
                    <xdr:row>27</xdr:row>
                    <xdr:rowOff>19050</xdr:rowOff>
                  </to>
                </anchor>
              </controlPr>
            </control>
          </mc:Choice>
        </mc:AlternateContent>
        <mc:AlternateContent xmlns:mc="http://schemas.openxmlformats.org/markup-compatibility/2006">
          <mc:Choice Requires="x14">
            <control shapeId="7179" r:id="rId11" name="Check Box 11">
              <controlPr locked="0" defaultSize="0" autoFill="0" autoLine="0" autoPict="0">
                <anchor moveWithCells="1">
                  <from>
                    <xdr:col>8</xdr:col>
                    <xdr:colOff>9525</xdr:colOff>
                    <xdr:row>36</xdr:row>
                    <xdr:rowOff>314325</xdr:rowOff>
                  </from>
                  <to>
                    <xdr:col>10</xdr:col>
                    <xdr:colOff>76200</xdr:colOff>
                    <xdr:row>37</xdr:row>
                    <xdr:rowOff>190500</xdr:rowOff>
                  </to>
                </anchor>
              </controlPr>
            </control>
          </mc:Choice>
        </mc:AlternateContent>
        <mc:AlternateContent xmlns:mc="http://schemas.openxmlformats.org/markup-compatibility/2006">
          <mc:Choice Requires="x14">
            <control shapeId="7174" r:id="rId12" name="Check Box 6">
              <controlPr locked="0" defaultSize="0" autoFill="0" autoLine="0" autoPict="0">
                <anchor moveWithCells="1">
                  <from>
                    <xdr:col>8</xdr:col>
                    <xdr:colOff>9525</xdr:colOff>
                    <xdr:row>30</xdr:row>
                    <xdr:rowOff>180975</xdr:rowOff>
                  </from>
                  <to>
                    <xdr:col>10</xdr:col>
                    <xdr:colOff>76200</xdr:colOff>
                    <xdr:row>31</xdr:row>
                    <xdr:rowOff>171450</xdr:rowOff>
                  </to>
                </anchor>
              </controlPr>
            </control>
          </mc:Choice>
        </mc:AlternateContent>
        <mc:AlternateContent xmlns:mc="http://schemas.openxmlformats.org/markup-compatibility/2006">
          <mc:Choice Requires="x14">
            <control shapeId="7177" r:id="rId13" name="Check Box 9">
              <controlPr locked="0" defaultSize="0" autoFill="0" autoLine="0" autoPict="0">
                <anchor moveWithCells="1">
                  <from>
                    <xdr:col>8</xdr:col>
                    <xdr:colOff>9525</xdr:colOff>
                    <xdr:row>31</xdr:row>
                    <xdr:rowOff>171450</xdr:rowOff>
                  </from>
                  <to>
                    <xdr:col>10</xdr:col>
                    <xdr:colOff>76200</xdr:colOff>
                    <xdr:row>33</xdr:row>
                    <xdr:rowOff>9525</xdr:rowOff>
                  </to>
                </anchor>
              </controlPr>
            </control>
          </mc:Choice>
        </mc:AlternateContent>
        <mc:AlternateContent xmlns:mc="http://schemas.openxmlformats.org/markup-compatibility/2006">
          <mc:Choice Requires="x14">
            <control shapeId="7178" r:id="rId14" name="Check Box 10">
              <controlPr locked="0" defaultSize="0" autoFill="0" autoLine="0" autoPict="0">
                <anchor moveWithCells="1">
                  <from>
                    <xdr:col>8</xdr:col>
                    <xdr:colOff>9525</xdr:colOff>
                    <xdr:row>32</xdr:row>
                    <xdr:rowOff>171450</xdr:rowOff>
                  </from>
                  <to>
                    <xdr:col>10</xdr:col>
                    <xdr:colOff>76200</xdr:colOff>
                    <xdr:row>34</xdr:row>
                    <xdr:rowOff>9525</xdr:rowOff>
                  </to>
                </anchor>
              </controlPr>
            </control>
          </mc:Choice>
        </mc:AlternateContent>
        <mc:AlternateContent xmlns:mc="http://schemas.openxmlformats.org/markup-compatibility/2006">
          <mc:Choice Requires="x14">
            <control shapeId="7170" r:id="rId15" name="Check Box 2">
              <controlPr locked="0" defaultSize="0" autoFill="0" autoLine="0" autoPict="0">
                <anchor moveWithCells="1">
                  <from>
                    <xdr:col>8</xdr:col>
                    <xdr:colOff>9525</xdr:colOff>
                    <xdr:row>12</xdr:row>
                    <xdr:rowOff>171450</xdr:rowOff>
                  </from>
                  <to>
                    <xdr:col>10</xdr:col>
                    <xdr:colOff>76200</xdr:colOff>
                    <xdr:row>14</xdr:row>
                    <xdr:rowOff>9525</xdr:rowOff>
                  </to>
                </anchor>
              </controlPr>
            </control>
          </mc:Choice>
        </mc:AlternateContent>
        <mc:AlternateContent xmlns:mc="http://schemas.openxmlformats.org/markup-compatibility/2006">
          <mc:Choice Requires="x14">
            <control shapeId="7175" r:id="rId16" name="Check Box 7">
              <controlPr locked="0" defaultSize="0" autoFill="0" autoLine="0" autoPict="0">
                <anchor moveWithCells="1">
                  <from>
                    <xdr:col>8</xdr:col>
                    <xdr:colOff>9525</xdr:colOff>
                    <xdr:row>18</xdr:row>
                    <xdr:rowOff>171450</xdr:rowOff>
                  </from>
                  <to>
                    <xdr:col>10</xdr:col>
                    <xdr:colOff>76200</xdr:colOff>
                    <xdr:row>20</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C6893-E144-4003-8C27-C7B298C31787}">
  <sheetPr>
    <tabColor rgb="FFE2EDD0"/>
    <pageSetUpPr fitToPage="1"/>
  </sheetPr>
  <dimension ref="A1:AF69"/>
  <sheetViews>
    <sheetView zoomScaleNormal="100" workbookViewId="0"/>
  </sheetViews>
  <sheetFormatPr baseColWidth="10" defaultColWidth="0" defaultRowHeight="15" customHeight="1" zeroHeight="1" x14ac:dyDescent="0.25"/>
  <cols>
    <col min="1" max="1" width="3.7109375" style="32" customWidth="1"/>
    <col min="2" max="2" width="7.140625" style="32" customWidth="1"/>
    <col min="3" max="4" width="22.85546875" style="32" customWidth="1"/>
    <col min="5" max="5" width="22.140625" style="32" customWidth="1"/>
    <col min="6" max="6" width="22.85546875" style="32" customWidth="1"/>
    <col min="7" max="10" width="12.7109375" style="32" customWidth="1"/>
    <col min="11" max="11" width="3.7109375" style="32" customWidth="1"/>
    <col min="12" max="32" width="0" style="32" hidden="1" customWidth="1"/>
    <col min="33" max="16384" width="11.42578125" style="32" hidden="1"/>
  </cols>
  <sheetData>
    <row r="1" spans="1:32" ht="15"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row>
    <row r="2" spans="1:32" ht="15" customHeight="1" x14ac:dyDescent="0.25">
      <c r="A2" s="3"/>
      <c r="B2" s="3"/>
      <c r="C2" s="3"/>
      <c r="D2" s="3"/>
      <c r="E2" s="3"/>
      <c r="F2" s="186" t="s">
        <v>149</v>
      </c>
      <c r="G2" s="186"/>
      <c r="H2" s="186"/>
      <c r="I2" s="186"/>
      <c r="J2" s="186"/>
      <c r="K2" s="3"/>
      <c r="L2" s="3"/>
      <c r="M2" s="3"/>
      <c r="N2" s="3"/>
      <c r="O2" s="3"/>
      <c r="P2" s="3"/>
      <c r="Q2" s="3"/>
      <c r="R2" s="3"/>
      <c r="S2" s="3"/>
      <c r="T2" s="3"/>
      <c r="U2" s="3"/>
      <c r="V2" s="3"/>
      <c r="W2" s="3"/>
      <c r="X2" s="3"/>
      <c r="Y2" s="3"/>
      <c r="Z2" s="3"/>
      <c r="AA2" s="3"/>
      <c r="AB2" s="3"/>
      <c r="AC2" s="3"/>
      <c r="AD2" s="3"/>
      <c r="AE2" s="3"/>
      <c r="AF2" s="3"/>
    </row>
    <row r="3" spans="1:32" ht="15" customHeight="1" x14ac:dyDescent="0.25">
      <c r="A3" s="3"/>
      <c r="B3" s="3"/>
      <c r="C3" s="3"/>
      <c r="D3" s="3"/>
      <c r="E3" s="3"/>
      <c r="F3" s="187"/>
      <c r="G3" s="187"/>
      <c r="H3" s="187"/>
      <c r="I3" s="187"/>
      <c r="J3" s="187"/>
      <c r="K3" s="3"/>
      <c r="L3" s="3"/>
      <c r="M3" s="3"/>
      <c r="N3" s="3"/>
      <c r="O3" s="3"/>
      <c r="P3" s="3"/>
      <c r="Q3" s="3"/>
      <c r="R3" s="3"/>
      <c r="S3" s="3"/>
      <c r="T3" s="3"/>
      <c r="U3" s="3"/>
      <c r="V3" s="3"/>
      <c r="W3" s="3"/>
      <c r="X3" s="3"/>
      <c r="Y3" s="3"/>
      <c r="Z3" s="3"/>
      <c r="AA3" s="3"/>
      <c r="AB3" s="3"/>
      <c r="AC3" s="3"/>
      <c r="AD3" s="3"/>
      <c r="AE3" s="3"/>
      <c r="AF3" s="3"/>
    </row>
    <row r="4" spans="1:32" ht="15" customHeight="1" x14ac:dyDescent="0.25">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row>
    <row r="5" spans="1:32" ht="15" customHeight="1" x14ac:dyDescent="0.25">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row>
    <row r="6" spans="1:32" ht="15" customHeight="1" x14ac:dyDescent="0.25">
      <c r="A6" s="3"/>
      <c r="B6" s="3"/>
      <c r="C6" s="3"/>
      <c r="D6" s="3"/>
      <c r="E6" s="3"/>
      <c r="F6" s="3"/>
      <c r="G6" s="3"/>
      <c r="H6" s="3"/>
      <c r="I6" s="3"/>
      <c r="J6" s="3"/>
      <c r="K6" s="3"/>
      <c r="L6" s="3"/>
      <c r="M6" s="3"/>
      <c r="N6" s="3"/>
      <c r="O6" s="3"/>
      <c r="P6" s="3"/>
      <c r="Q6" s="3"/>
      <c r="R6" s="3"/>
      <c r="S6" s="3"/>
      <c r="T6" s="3"/>
      <c r="U6" s="3"/>
      <c r="V6" s="3"/>
      <c r="W6" s="3"/>
      <c r="X6" s="3"/>
      <c r="Y6" s="3"/>
      <c r="Z6" s="3"/>
      <c r="AA6" s="3"/>
      <c r="AB6" s="3"/>
      <c r="AC6" s="3"/>
      <c r="AD6" s="3"/>
      <c r="AE6" s="3"/>
      <c r="AF6" s="3"/>
    </row>
    <row r="7" spans="1:32" ht="24.95" customHeight="1" x14ac:dyDescent="0.25">
      <c r="A7" s="188" t="s">
        <v>206</v>
      </c>
      <c r="B7" s="188"/>
      <c r="C7" s="188"/>
      <c r="D7" s="188"/>
      <c r="E7" s="188"/>
      <c r="F7" s="188"/>
      <c r="G7" s="188"/>
      <c r="H7" s="188"/>
      <c r="I7" s="188"/>
      <c r="J7" s="188"/>
      <c r="K7" s="188"/>
      <c r="L7" s="3"/>
      <c r="M7" s="3"/>
      <c r="N7" s="3"/>
      <c r="O7" s="3"/>
      <c r="P7" s="3"/>
      <c r="Q7" s="3"/>
      <c r="R7" s="3"/>
      <c r="S7" s="3"/>
      <c r="T7" s="3"/>
      <c r="U7" s="3"/>
      <c r="V7" s="3"/>
      <c r="W7" s="3"/>
      <c r="X7" s="3"/>
      <c r="Y7" s="3"/>
      <c r="Z7" s="3"/>
      <c r="AA7" s="3"/>
      <c r="AB7" s="3"/>
      <c r="AC7" s="3"/>
      <c r="AD7" s="3"/>
      <c r="AE7" s="3"/>
      <c r="AF7" s="3"/>
    </row>
    <row r="8" spans="1:32" x14ac:dyDescent="0.25">
      <c r="A8" s="3"/>
      <c r="B8" s="3"/>
      <c r="C8" s="3"/>
      <c r="D8" s="3"/>
      <c r="E8" s="7"/>
      <c r="F8" s="22"/>
      <c r="G8" s="3"/>
      <c r="H8" s="3"/>
      <c r="I8" s="3"/>
      <c r="J8" s="3"/>
      <c r="K8" s="3"/>
      <c r="L8" s="3"/>
      <c r="M8" s="3"/>
      <c r="N8" s="3"/>
      <c r="O8" s="3"/>
    </row>
    <row r="9" spans="1:32" ht="21" customHeight="1" x14ac:dyDescent="0.25">
      <c r="A9" s="3"/>
      <c r="B9" s="11" t="s">
        <v>167</v>
      </c>
      <c r="C9" s="5"/>
      <c r="D9" s="5"/>
      <c r="E9" s="5"/>
      <c r="F9" s="12"/>
      <c r="G9" s="12"/>
      <c r="H9" s="13"/>
      <c r="I9" s="13"/>
      <c r="J9" s="13"/>
      <c r="K9" s="13"/>
      <c r="L9" s="10"/>
      <c r="M9" s="10"/>
      <c r="N9" s="10"/>
      <c r="O9" s="10"/>
      <c r="P9" s="10"/>
      <c r="Q9" s="3"/>
      <c r="R9" s="3"/>
      <c r="S9" s="3"/>
      <c r="T9" s="3"/>
      <c r="U9" s="3"/>
      <c r="V9" s="3"/>
      <c r="W9" s="3"/>
      <c r="X9" s="3"/>
      <c r="Y9" s="3"/>
      <c r="Z9" s="3"/>
      <c r="AA9" s="3"/>
      <c r="AB9" s="3"/>
      <c r="AC9" s="3"/>
      <c r="AD9" s="3"/>
      <c r="AE9" s="3"/>
      <c r="AF9" s="3"/>
    </row>
    <row r="10" spans="1:32" ht="15" customHeight="1" x14ac:dyDescent="0.25">
      <c r="A10" s="3"/>
      <c r="B10" s="26"/>
      <c r="C10" s="189" t="s">
        <v>169</v>
      </c>
      <c r="D10" s="189"/>
      <c r="E10" s="189"/>
      <c r="F10" s="88"/>
      <c r="G10" s="195" t="s">
        <v>170</v>
      </c>
      <c r="H10" s="195"/>
      <c r="I10" s="191">
        <f>'Ecodesign actions'!K44/100</f>
        <v>0</v>
      </c>
      <c r="J10" s="192"/>
      <c r="K10" s="94"/>
      <c r="L10" s="10"/>
      <c r="M10" s="10"/>
      <c r="N10" s="10"/>
      <c r="O10" s="10"/>
      <c r="P10" s="10"/>
      <c r="Q10" s="3"/>
      <c r="R10" s="3"/>
      <c r="S10" s="3"/>
      <c r="T10" s="3"/>
      <c r="U10" s="3"/>
      <c r="V10" s="3"/>
      <c r="W10" s="3"/>
      <c r="X10" s="3"/>
      <c r="Y10" s="3"/>
      <c r="Z10" s="3"/>
      <c r="AA10" s="3"/>
      <c r="AB10" s="3"/>
      <c r="AC10" s="3"/>
      <c r="AD10" s="3"/>
      <c r="AE10" s="3"/>
      <c r="AF10" s="3"/>
    </row>
    <row r="11" spans="1:32" ht="15" customHeight="1" x14ac:dyDescent="0.25">
      <c r="A11" s="3"/>
      <c r="B11" s="25"/>
      <c r="C11" s="190" t="s">
        <v>168</v>
      </c>
      <c r="D11" s="189"/>
      <c r="E11" s="189"/>
      <c r="F11" s="88"/>
      <c r="G11" s="195" t="s">
        <v>171</v>
      </c>
      <c r="H11" s="195"/>
      <c r="I11" s="193" cm="1">
        <f t="array" ref="I11">MIN(25000,(SUM(IF(ISNA(J23:J27),0,J23:J27))))</f>
        <v>0</v>
      </c>
      <c r="J11" s="194"/>
      <c r="K11" s="15"/>
      <c r="L11" s="10"/>
      <c r="M11" s="10"/>
      <c r="N11" s="10"/>
      <c r="O11" s="10"/>
      <c r="P11" s="10"/>
      <c r="Q11" s="3"/>
      <c r="R11" s="3"/>
      <c r="S11" s="3"/>
      <c r="T11" s="3"/>
      <c r="U11" s="3"/>
      <c r="V11" s="3"/>
      <c r="W11" s="3"/>
      <c r="X11" s="3"/>
      <c r="Y11" s="3"/>
      <c r="Z11" s="3"/>
      <c r="AA11" s="3"/>
      <c r="AB11" s="3"/>
      <c r="AC11" s="3"/>
      <c r="AD11" s="3"/>
      <c r="AE11" s="3"/>
      <c r="AF11" s="3"/>
    </row>
    <row r="12" spans="1:32" ht="24.95" customHeight="1" x14ac:dyDescent="0.25">
      <c r="A12" s="3"/>
      <c r="B12" s="27"/>
      <c r="C12" s="12"/>
      <c r="D12" s="12"/>
      <c r="E12" s="12"/>
      <c r="F12" s="12"/>
      <c r="G12" s="12"/>
      <c r="H12" s="12"/>
      <c r="I12" s="27"/>
      <c r="J12" s="27"/>
      <c r="K12" s="5"/>
      <c r="L12" s="10"/>
      <c r="M12" s="10"/>
      <c r="N12" s="10"/>
      <c r="O12" s="10"/>
      <c r="P12" s="10"/>
      <c r="Q12" s="3"/>
      <c r="R12" s="3"/>
      <c r="S12" s="3"/>
      <c r="T12" s="3"/>
      <c r="U12" s="3"/>
      <c r="V12" s="3"/>
      <c r="W12" s="3"/>
      <c r="X12" s="3"/>
      <c r="Y12" s="3"/>
      <c r="Z12" s="3"/>
      <c r="AA12" s="3"/>
      <c r="AB12" s="3"/>
      <c r="AC12" s="3"/>
      <c r="AD12" s="3"/>
      <c r="AE12" s="3"/>
      <c r="AF12" s="3"/>
    </row>
    <row r="13" spans="1:32" ht="21" customHeight="1" x14ac:dyDescent="0.25">
      <c r="A13" s="3"/>
      <c r="B13" s="196" t="s">
        <v>172</v>
      </c>
      <c r="C13" s="197"/>
      <c r="D13" s="197"/>
      <c r="E13" s="197"/>
      <c r="F13" s="197"/>
      <c r="G13" s="197"/>
      <c r="H13" s="5"/>
      <c r="I13" s="5"/>
      <c r="J13" s="5"/>
      <c r="K13" s="16"/>
      <c r="L13" s="16"/>
      <c r="M13" s="16"/>
      <c r="N13" s="16"/>
      <c r="O13" s="16"/>
      <c r="P13" s="16"/>
      <c r="Q13" s="3"/>
      <c r="R13" s="3"/>
      <c r="S13" s="3"/>
      <c r="T13" s="3"/>
      <c r="U13" s="3"/>
      <c r="V13" s="3"/>
      <c r="W13" s="3"/>
      <c r="X13" s="3"/>
      <c r="Y13" s="3"/>
      <c r="Z13" s="3"/>
      <c r="AA13" s="3"/>
      <c r="AB13" s="3"/>
      <c r="AC13" s="3"/>
      <c r="AD13" s="3"/>
      <c r="AE13" s="3"/>
      <c r="AF13" s="3"/>
    </row>
    <row r="14" spans="1:32" x14ac:dyDescent="0.25">
      <c r="A14" s="3"/>
      <c r="B14" s="3"/>
      <c r="C14" s="3"/>
      <c r="D14" s="3"/>
      <c r="E14" s="7"/>
      <c r="F14" s="22"/>
      <c r="G14" s="3"/>
      <c r="H14" s="3"/>
      <c r="I14" s="3"/>
      <c r="J14" s="3"/>
      <c r="K14" s="3"/>
      <c r="L14" s="3"/>
      <c r="M14" s="3"/>
      <c r="N14" s="3"/>
      <c r="O14" s="3"/>
    </row>
    <row r="15" spans="1:32" x14ac:dyDescent="0.25">
      <c r="A15" s="3"/>
      <c r="B15" s="177" t="s">
        <v>173</v>
      </c>
      <c r="C15" s="178"/>
      <c r="D15" s="178"/>
      <c r="E15" s="178"/>
      <c r="F15" s="179"/>
      <c r="G15" s="183"/>
      <c r="H15" s="184"/>
      <c r="I15" s="184"/>
      <c r="J15" s="185"/>
      <c r="K15" s="51"/>
      <c r="L15" s="50"/>
      <c r="M15" s="50"/>
      <c r="N15" s="3"/>
      <c r="O15" s="3"/>
      <c r="P15" s="3"/>
      <c r="Q15" s="3"/>
      <c r="R15" s="3"/>
      <c r="S15" s="3"/>
      <c r="T15" s="3"/>
      <c r="U15" s="3"/>
      <c r="V15" s="3"/>
      <c r="W15" s="3"/>
      <c r="X15" s="3"/>
      <c r="Y15" s="3"/>
      <c r="Z15" s="3"/>
      <c r="AA15" s="3"/>
      <c r="AB15" s="3"/>
      <c r="AC15" s="3"/>
      <c r="AD15" s="3"/>
      <c r="AE15" s="3"/>
      <c r="AF15" s="3"/>
    </row>
    <row r="16" spans="1:32" x14ac:dyDescent="0.25">
      <c r="A16" s="3"/>
      <c r="B16" s="177" t="s">
        <v>174</v>
      </c>
      <c r="C16" s="178"/>
      <c r="D16" s="178"/>
      <c r="E16" s="178"/>
      <c r="F16" s="179"/>
      <c r="G16" s="180"/>
      <c r="H16" s="181"/>
      <c r="I16" s="181"/>
      <c r="J16" s="182"/>
      <c r="K16" s="23"/>
      <c r="L16" s="3"/>
      <c r="M16" s="3"/>
      <c r="N16" s="3"/>
      <c r="O16" s="3"/>
      <c r="P16" s="3"/>
      <c r="Q16" s="3"/>
      <c r="R16" s="3"/>
      <c r="S16" s="3"/>
      <c r="T16" s="3"/>
      <c r="U16" s="3"/>
      <c r="V16" s="3"/>
      <c r="W16" s="3"/>
      <c r="X16" s="3"/>
      <c r="Y16" s="3"/>
      <c r="Z16" s="3"/>
      <c r="AA16" s="3"/>
      <c r="AB16" s="3"/>
      <c r="AC16" s="3"/>
      <c r="AD16" s="3"/>
      <c r="AE16" s="3"/>
      <c r="AF16" s="3"/>
    </row>
    <row r="17" spans="1:32" x14ac:dyDescent="0.25">
      <c r="A17" s="3"/>
      <c r="B17" s="177" t="s">
        <v>186</v>
      </c>
      <c r="C17" s="178"/>
      <c r="D17" s="178"/>
      <c r="E17" s="178"/>
      <c r="F17" s="178"/>
      <c r="G17" s="183"/>
      <c r="H17" s="184"/>
      <c r="I17" s="184"/>
      <c r="J17" s="185"/>
      <c r="K17" s="3"/>
      <c r="L17" s="3"/>
      <c r="M17" s="3"/>
      <c r="N17" s="3"/>
      <c r="O17" s="3"/>
      <c r="P17" s="3"/>
      <c r="Q17" s="3"/>
      <c r="R17" s="3"/>
      <c r="S17" s="3"/>
      <c r="T17" s="3"/>
      <c r="U17" s="3"/>
      <c r="V17" s="3"/>
      <c r="W17" s="3"/>
      <c r="X17" s="3"/>
      <c r="Y17" s="3"/>
      <c r="Z17" s="3"/>
      <c r="AA17" s="3"/>
      <c r="AB17" s="3"/>
      <c r="AC17" s="3"/>
      <c r="AD17" s="3"/>
      <c r="AE17" s="3"/>
      <c r="AF17" s="3"/>
    </row>
    <row r="18" spans="1:32" ht="24.95" customHeight="1" x14ac:dyDescent="0.25">
      <c r="A18" s="3"/>
      <c r="B18" s="27"/>
      <c r="C18" s="27"/>
      <c r="D18" s="27"/>
      <c r="E18" s="27"/>
      <c r="F18" s="27"/>
      <c r="G18" s="12"/>
      <c r="H18" s="12"/>
      <c r="I18" s="12"/>
      <c r="J18" s="12"/>
      <c r="K18" s="5"/>
      <c r="L18" s="10"/>
      <c r="M18" s="10"/>
      <c r="N18" s="10"/>
      <c r="O18" s="10"/>
      <c r="P18" s="10"/>
      <c r="Q18" s="3"/>
      <c r="R18" s="3"/>
      <c r="S18" s="3"/>
      <c r="T18" s="3"/>
      <c r="U18" s="3"/>
      <c r="V18" s="3"/>
      <c r="W18" s="3"/>
      <c r="X18" s="3"/>
      <c r="Y18" s="3"/>
      <c r="Z18" s="3"/>
      <c r="AA18" s="3"/>
      <c r="AB18" s="3"/>
      <c r="AC18" s="3"/>
      <c r="AD18" s="3"/>
      <c r="AE18" s="3"/>
      <c r="AF18" s="3"/>
    </row>
    <row r="19" spans="1:32" ht="24.95" customHeight="1" x14ac:dyDescent="0.25">
      <c r="A19" s="3"/>
      <c r="B19" s="131" t="s">
        <v>175</v>
      </c>
      <c r="C19" s="131"/>
      <c r="D19" s="131"/>
      <c r="E19" s="131"/>
      <c r="F19" s="131"/>
      <c r="G19" s="18"/>
      <c r="H19" s="18"/>
      <c r="I19" s="18"/>
      <c r="J19" s="18"/>
      <c r="K19" s="18"/>
      <c r="L19" s="16"/>
      <c r="M19" s="16"/>
      <c r="N19" s="16"/>
      <c r="O19" s="16"/>
      <c r="P19" s="16"/>
      <c r="Q19" s="3"/>
      <c r="R19" s="3"/>
      <c r="S19" s="3"/>
      <c r="T19" s="3"/>
      <c r="U19" s="3"/>
      <c r="V19" s="3"/>
      <c r="W19" s="3"/>
      <c r="X19" s="3"/>
      <c r="Y19" s="3"/>
      <c r="Z19" s="3"/>
      <c r="AA19" s="3"/>
      <c r="AB19" s="3"/>
      <c r="AC19" s="3"/>
      <c r="AD19" s="3"/>
      <c r="AE19" s="3"/>
      <c r="AF19" s="3"/>
    </row>
    <row r="20" spans="1:32" ht="27.6" customHeight="1" x14ac:dyDescent="0.25">
      <c r="A20" s="3"/>
      <c r="B20" s="198" t="s">
        <v>192</v>
      </c>
      <c r="C20" s="198"/>
      <c r="D20" s="198"/>
      <c r="E20" s="198"/>
      <c r="F20" s="198"/>
      <c r="G20" s="198"/>
      <c r="H20" s="198"/>
      <c r="I20" s="198"/>
      <c r="J20" s="198"/>
      <c r="K20" s="17"/>
      <c r="L20" s="17"/>
      <c r="M20" s="17"/>
      <c r="N20" s="17"/>
      <c r="O20" s="17"/>
      <c r="P20" s="17"/>
      <c r="Q20" s="3"/>
      <c r="R20" s="3"/>
      <c r="S20" s="3"/>
      <c r="T20" s="3"/>
      <c r="U20" s="3"/>
      <c r="V20" s="3"/>
      <c r="W20" s="3"/>
      <c r="X20" s="3"/>
      <c r="Y20" s="3"/>
      <c r="Z20" s="3"/>
      <c r="AA20" s="3"/>
      <c r="AB20" s="3"/>
      <c r="AC20" s="3"/>
      <c r="AD20" s="3"/>
      <c r="AE20" s="3"/>
      <c r="AF20" s="3"/>
    </row>
    <row r="21" spans="1:32" s="2" customFormat="1" ht="13.9" customHeight="1" x14ac:dyDescent="0.2">
      <c r="A21" s="5"/>
      <c r="B21" s="199"/>
      <c r="C21" s="199"/>
      <c r="D21" s="199"/>
      <c r="E21" s="199"/>
      <c r="F21" s="199"/>
      <c r="G21" s="199"/>
      <c r="H21" s="199"/>
      <c r="I21" s="199"/>
      <c r="J21" s="199"/>
      <c r="K21" s="199"/>
      <c r="L21" s="199"/>
      <c r="M21" s="199"/>
      <c r="N21" s="199"/>
      <c r="O21" s="199"/>
      <c r="P21" s="48"/>
    </row>
    <row r="22" spans="1:32" ht="54.95" customHeight="1" x14ac:dyDescent="0.25">
      <c r="A22" s="24"/>
      <c r="B22" s="93"/>
      <c r="C22" s="84" t="s">
        <v>176</v>
      </c>
      <c r="D22" s="84" t="s">
        <v>183</v>
      </c>
      <c r="E22" s="84" t="s">
        <v>177</v>
      </c>
      <c r="F22" s="76" t="s">
        <v>178</v>
      </c>
      <c r="G22" s="84" t="s">
        <v>179</v>
      </c>
      <c r="H22" s="84" t="s">
        <v>180</v>
      </c>
      <c r="I22" s="84" t="s">
        <v>181</v>
      </c>
      <c r="J22" s="84" t="s">
        <v>182</v>
      </c>
      <c r="K22" s="3"/>
      <c r="L22" s="3"/>
      <c r="M22" s="3"/>
      <c r="N22" s="3"/>
      <c r="O22" s="3"/>
      <c r="P22" s="3"/>
      <c r="Q22" s="3"/>
      <c r="R22" s="3"/>
      <c r="S22" s="3"/>
      <c r="T22" s="3"/>
      <c r="U22" s="3"/>
      <c r="V22" s="3"/>
      <c r="W22" s="3"/>
      <c r="X22" s="3"/>
      <c r="Y22" s="3"/>
      <c r="Z22" s="3"/>
      <c r="AA22" s="3"/>
      <c r="AB22" s="3"/>
      <c r="AC22" s="3"/>
      <c r="AD22" s="3"/>
      <c r="AE22" s="3"/>
      <c r="AF22" s="3"/>
    </row>
    <row r="23" spans="1:32" s="1" customFormat="1" ht="45" customHeight="1" x14ac:dyDescent="0.25">
      <c r="A23" s="35"/>
      <c r="B23" s="77" t="s">
        <v>1</v>
      </c>
      <c r="C23" s="106"/>
      <c r="D23" s="85" t="s">
        <v>209</v>
      </c>
      <c r="E23" s="85" t="s">
        <v>216</v>
      </c>
      <c r="F23" s="55" t="s">
        <v>262</v>
      </c>
      <c r="G23" s="107"/>
      <c r="H23" s="41">
        <f>G23/1000*$G$17</f>
        <v>0</v>
      </c>
      <c r="I23" s="42" t="str">
        <f>IFERROR(IF(F23="Tarif 2022",VLOOKUP(F23,Tarif2022[],2,FALSE),VLOOKUP(F23,Tarif2022[],2,FALSE)),"")</f>
        <v/>
      </c>
      <c r="J23" s="43" t="str">
        <f>IFERROR(I23*H23*0.01*$I$10,"")</f>
        <v/>
      </c>
      <c r="K23" s="35"/>
      <c r="L23" s="35"/>
      <c r="M23" s="35"/>
      <c r="N23" s="35"/>
      <c r="O23" s="35"/>
      <c r="P23" s="35"/>
      <c r="Q23" s="35"/>
      <c r="R23" s="35"/>
      <c r="S23" s="35"/>
      <c r="T23" s="35"/>
      <c r="U23" s="35"/>
      <c r="V23" s="35"/>
      <c r="W23" s="35"/>
      <c r="X23" s="35"/>
      <c r="Y23" s="35"/>
      <c r="Z23" s="35"/>
      <c r="AA23" s="35"/>
      <c r="AB23" s="35"/>
      <c r="AC23" s="35"/>
      <c r="AD23" s="35"/>
      <c r="AE23" s="35"/>
      <c r="AF23" s="35"/>
    </row>
    <row r="24" spans="1:32" s="1" customFormat="1" ht="45" customHeight="1" x14ac:dyDescent="0.25">
      <c r="A24" s="36"/>
      <c r="B24" s="34" t="s">
        <v>2</v>
      </c>
      <c r="C24" s="108"/>
      <c r="D24" s="85" t="s">
        <v>209</v>
      </c>
      <c r="E24" s="85" t="s">
        <v>216</v>
      </c>
      <c r="F24" s="55" t="s">
        <v>262</v>
      </c>
      <c r="G24" s="107"/>
      <c r="H24" s="41">
        <f>G24/1000*$G$17</f>
        <v>0</v>
      </c>
      <c r="I24" s="42" t="str">
        <f>IFERROR(IF(F24="Tarif 2022",VLOOKUP(F24,Tarif2022[],2,FALSE),VLOOKUP(F24,Tarif2022[],2,FALSE)),"")</f>
        <v/>
      </c>
      <c r="J24" s="43" t="str">
        <f>IFERROR(I24*H24*0.01*$I$10,"")</f>
        <v/>
      </c>
      <c r="K24" s="35"/>
      <c r="L24" s="35"/>
      <c r="M24" s="35"/>
      <c r="N24" s="35"/>
      <c r="O24" s="35"/>
      <c r="P24" s="35"/>
      <c r="Q24" s="35"/>
      <c r="R24" s="35"/>
      <c r="S24" s="35"/>
      <c r="T24" s="35"/>
      <c r="U24" s="35"/>
      <c r="V24" s="35"/>
      <c r="W24" s="35"/>
      <c r="X24" s="35"/>
      <c r="Y24" s="35"/>
      <c r="Z24" s="35"/>
      <c r="AA24" s="35"/>
      <c r="AB24" s="35"/>
      <c r="AC24" s="35"/>
      <c r="AD24" s="35"/>
      <c r="AE24" s="35"/>
      <c r="AF24" s="35"/>
    </row>
    <row r="25" spans="1:32" s="1" customFormat="1" ht="45" customHeight="1" x14ac:dyDescent="0.25">
      <c r="A25" s="35"/>
      <c r="B25" s="34" t="s">
        <v>3</v>
      </c>
      <c r="C25" s="109"/>
      <c r="D25" s="85" t="s">
        <v>209</v>
      </c>
      <c r="E25" s="85" t="s">
        <v>216</v>
      </c>
      <c r="F25" s="55" t="s">
        <v>262</v>
      </c>
      <c r="G25" s="107"/>
      <c r="H25" s="41">
        <f>G25/1000*$G$17</f>
        <v>0</v>
      </c>
      <c r="I25" s="42" t="str">
        <f>IFERROR(IF(F25="Tarif 2022",VLOOKUP(F25,Tarif2022[],2,FALSE),VLOOKUP(F25,Tarif2022[],2,FALSE)),"")</f>
        <v/>
      </c>
      <c r="J25" s="43" t="str">
        <f t="shared" ref="J25:J26" si="0">IFERROR(I25*H25*0.01*$I$10,"")</f>
        <v/>
      </c>
      <c r="K25" s="35"/>
      <c r="L25" s="35"/>
      <c r="M25" s="35"/>
      <c r="N25" s="35"/>
      <c r="O25" s="35"/>
      <c r="P25" s="35"/>
      <c r="Q25" s="35"/>
      <c r="R25" s="35"/>
      <c r="S25" s="35"/>
      <c r="T25" s="35"/>
      <c r="U25" s="35"/>
      <c r="V25" s="35"/>
      <c r="W25" s="35"/>
      <c r="X25" s="35"/>
      <c r="Y25" s="35"/>
      <c r="Z25" s="35"/>
      <c r="AA25" s="35"/>
      <c r="AB25" s="35"/>
      <c r="AC25" s="35"/>
      <c r="AD25" s="35"/>
      <c r="AE25" s="35"/>
      <c r="AF25" s="35"/>
    </row>
    <row r="26" spans="1:32" s="1" customFormat="1" ht="45" customHeight="1" x14ac:dyDescent="0.25">
      <c r="A26" s="35"/>
      <c r="B26" s="34" t="s">
        <v>4</v>
      </c>
      <c r="C26" s="109"/>
      <c r="D26" s="85" t="s">
        <v>209</v>
      </c>
      <c r="E26" s="85" t="s">
        <v>216</v>
      </c>
      <c r="F26" s="55" t="s">
        <v>262</v>
      </c>
      <c r="G26" s="107"/>
      <c r="H26" s="41">
        <f>G26/1000*$G$17</f>
        <v>0</v>
      </c>
      <c r="I26" s="42" t="str">
        <f>IFERROR(IF(F26="Tarif 2022",VLOOKUP(F26,Tarif2022[],2,FALSE),VLOOKUP(F26,Tarif2022[],2,FALSE)),"")</f>
        <v/>
      </c>
      <c r="J26" s="43" t="str">
        <f t="shared" si="0"/>
        <v/>
      </c>
      <c r="K26" s="35"/>
      <c r="L26" s="35"/>
      <c r="M26" s="35"/>
      <c r="N26" s="35"/>
      <c r="O26" s="35"/>
      <c r="P26" s="35"/>
      <c r="Q26" s="35"/>
      <c r="R26" s="35"/>
      <c r="S26" s="35"/>
      <c r="T26" s="35"/>
      <c r="U26" s="35"/>
      <c r="V26" s="35"/>
      <c r="W26" s="35"/>
      <c r="X26" s="35"/>
      <c r="Y26" s="35"/>
      <c r="Z26" s="35"/>
      <c r="AA26" s="35"/>
      <c r="AB26" s="35"/>
      <c r="AC26" s="35"/>
      <c r="AD26" s="35"/>
      <c r="AE26" s="35"/>
      <c r="AF26" s="35"/>
    </row>
    <row r="27" spans="1:32" s="1" customFormat="1" ht="45" customHeight="1" x14ac:dyDescent="0.25">
      <c r="A27" s="35"/>
      <c r="B27" s="34" t="s">
        <v>5</v>
      </c>
      <c r="C27" s="109"/>
      <c r="D27" s="85" t="s">
        <v>209</v>
      </c>
      <c r="E27" s="85" t="s">
        <v>216</v>
      </c>
      <c r="F27" s="55" t="s">
        <v>262</v>
      </c>
      <c r="G27" s="107"/>
      <c r="H27" s="41">
        <f>G27/1000*$G$17</f>
        <v>0</v>
      </c>
      <c r="I27" s="42" t="str">
        <f>IFERROR(IF(F27="Tarif 2022",VLOOKUP(F27,Tarif2022[],2,FALSE),VLOOKUP(F27,Tarif2022[],2,FALSE)),"")</f>
        <v/>
      </c>
      <c r="J27" s="43" t="str">
        <f>IFERROR(I27*H27*0.01*$I$10,"")</f>
        <v/>
      </c>
      <c r="K27" s="35"/>
      <c r="L27" s="35"/>
      <c r="M27" s="35"/>
      <c r="N27" s="35"/>
      <c r="O27" s="35"/>
      <c r="P27" s="35"/>
      <c r="Q27" s="35"/>
      <c r="R27" s="35"/>
      <c r="S27" s="35"/>
      <c r="T27" s="35"/>
      <c r="U27" s="35"/>
      <c r="V27" s="35"/>
      <c r="W27" s="35"/>
      <c r="X27" s="35"/>
      <c r="Y27" s="35"/>
      <c r="Z27" s="35"/>
      <c r="AA27" s="35"/>
      <c r="AB27" s="35"/>
      <c r="AC27" s="35"/>
      <c r="AD27" s="35"/>
      <c r="AE27" s="35"/>
      <c r="AF27" s="35"/>
    </row>
    <row r="28" spans="1:32" s="21" customFormat="1" ht="20.100000000000001" customHeight="1" x14ac:dyDescent="0.25">
      <c r="A28" s="20"/>
      <c r="B28" s="28"/>
      <c r="C28" s="28"/>
      <c r="D28" s="28"/>
      <c r="E28" s="29"/>
      <c r="F28" s="49" t="s">
        <v>73</v>
      </c>
      <c r="G28" s="52">
        <f>SUM(G23:G27)</f>
        <v>0</v>
      </c>
      <c r="H28" s="53">
        <f>SUM(H23:H27)</f>
        <v>0</v>
      </c>
      <c r="I28" s="37"/>
      <c r="J28" s="54" cm="1">
        <f t="array" ref="J28">SUM(IF(ISNA(J23:J27),0,J23:J27))</f>
        <v>0</v>
      </c>
      <c r="K28" s="30"/>
      <c r="L28" s="20"/>
      <c r="M28" s="20"/>
      <c r="N28" s="20"/>
      <c r="O28" s="20"/>
      <c r="P28" s="20"/>
      <c r="Q28" s="20"/>
      <c r="R28" s="20"/>
      <c r="S28" s="20"/>
      <c r="T28" s="20"/>
      <c r="U28" s="20"/>
      <c r="V28" s="20"/>
      <c r="W28" s="20"/>
      <c r="X28" s="20"/>
      <c r="Y28" s="20"/>
      <c r="Z28" s="20"/>
      <c r="AA28" s="20"/>
      <c r="AB28" s="20"/>
      <c r="AC28" s="20"/>
      <c r="AD28" s="20"/>
      <c r="AE28" s="20"/>
      <c r="AF28" s="20"/>
    </row>
    <row r="29" spans="1:32" ht="24.95" customHeight="1" x14ac:dyDescent="0.25">
      <c r="A29" s="3"/>
      <c r="B29" s="5"/>
      <c r="C29" s="5"/>
      <c r="D29" s="5"/>
      <c r="E29" s="5"/>
      <c r="F29" s="27"/>
      <c r="G29" s="27"/>
      <c r="H29" s="27"/>
      <c r="I29" s="27"/>
      <c r="J29" s="27"/>
      <c r="K29" s="5"/>
      <c r="L29" s="10"/>
      <c r="M29" s="10"/>
      <c r="N29" s="10"/>
      <c r="O29" s="10"/>
      <c r="P29" s="10"/>
      <c r="Q29" s="3"/>
      <c r="R29" s="3"/>
      <c r="S29" s="3"/>
      <c r="T29" s="3"/>
      <c r="U29" s="3"/>
      <c r="V29" s="3"/>
      <c r="W29" s="3"/>
      <c r="X29" s="3"/>
      <c r="Y29" s="3"/>
      <c r="Z29" s="3"/>
      <c r="AA29" s="3"/>
      <c r="AB29" s="3"/>
      <c r="AC29" s="3"/>
      <c r="AD29" s="3"/>
      <c r="AE29" s="3"/>
      <c r="AF29" s="3"/>
    </row>
    <row r="30" spans="1:32" ht="24.95" customHeight="1" x14ac:dyDescent="0.25">
      <c r="A30" s="3"/>
      <c r="B30" s="131" t="s">
        <v>188</v>
      </c>
      <c r="C30" s="131"/>
      <c r="D30" s="131"/>
      <c r="E30" s="131"/>
      <c r="F30" s="131"/>
      <c r="G30" s="131"/>
      <c r="H30" s="131"/>
      <c r="I30" s="131"/>
      <c r="J30" s="131"/>
      <c r="K30" s="5"/>
      <c r="L30" s="5"/>
      <c r="M30" s="3"/>
      <c r="N30" s="3"/>
      <c r="O30" s="3"/>
      <c r="P30" s="3"/>
      <c r="Q30" s="3"/>
      <c r="R30" s="3"/>
      <c r="S30" s="3"/>
      <c r="T30" s="3"/>
      <c r="U30" s="3"/>
      <c r="V30" s="3"/>
      <c r="W30" s="3"/>
      <c r="X30" s="3"/>
      <c r="Y30" s="3"/>
      <c r="Z30" s="3"/>
      <c r="AA30" s="3"/>
      <c r="AB30" s="3"/>
      <c r="AC30" s="3"/>
      <c r="AD30" s="3"/>
      <c r="AE30" s="3"/>
      <c r="AF30" s="3"/>
    </row>
    <row r="31" spans="1:32" x14ac:dyDescent="0.25">
      <c r="A31" s="3"/>
      <c r="B31" s="44" t="s">
        <v>189</v>
      </c>
      <c r="C31" s="8"/>
      <c r="D31" s="8"/>
      <c r="E31" s="8"/>
      <c r="F31" s="3"/>
      <c r="G31" s="129"/>
      <c r="H31" s="3"/>
      <c r="I31" s="5"/>
      <c r="J31" s="3"/>
      <c r="K31" s="5"/>
      <c r="L31" s="5"/>
      <c r="M31" s="3"/>
      <c r="N31" s="3"/>
      <c r="O31" s="3"/>
      <c r="P31" s="3"/>
      <c r="Q31" s="3"/>
      <c r="R31" s="3"/>
      <c r="S31" s="3"/>
      <c r="T31" s="3"/>
      <c r="U31" s="3"/>
      <c r="V31" s="3"/>
      <c r="W31" s="3"/>
      <c r="X31" s="3"/>
      <c r="Y31" s="3"/>
      <c r="Z31" s="3"/>
      <c r="AA31" s="3"/>
      <c r="AB31" s="3"/>
      <c r="AC31" s="3"/>
      <c r="AD31" s="3"/>
      <c r="AE31" s="3"/>
      <c r="AF31" s="3"/>
    </row>
    <row r="32" spans="1:32" x14ac:dyDescent="0.25">
      <c r="A32" s="3"/>
      <c r="B32" s="208" t="s">
        <v>190</v>
      </c>
      <c r="C32" s="8"/>
      <c r="D32" s="8"/>
      <c r="E32" s="8"/>
      <c r="F32" s="3"/>
      <c r="G32" s="129"/>
      <c r="H32" s="3"/>
      <c r="I32" s="5"/>
      <c r="J32" s="3"/>
      <c r="K32" s="5"/>
      <c r="L32" s="5"/>
      <c r="M32" s="3"/>
      <c r="N32" s="3"/>
      <c r="O32" s="3"/>
      <c r="P32" s="3"/>
      <c r="Q32" s="3"/>
      <c r="R32" s="3"/>
      <c r="S32" s="3"/>
      <c r="T32" s="3"/>
      <c r="U32" s="3"/>
      <c r="V32" s="3"/>
      <c r="W32" s="3"/>
      <c r="X32" s="3"/>
      <c r="Y32" s="3"/>
      <c r="Z32" s="3"/>
      <c r="AA32" s="3"/>
      <c r="AB32" s="3"/>
      <c r="AC32" s="3"/>
      <c r="AD32" s="3"/>
      <c r="AE32" s="3"/>
      <c r="AF32" s="3"/>
    </row>
    <row r="33" spans="1:32" x14ac:dyDescent="0.25">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row>
    <row r="34" spans="1:32" x14ac:dyDescent="0.25">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row>
    <row r="35" spans="1:32" x14ac:dyDescent="0.25">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row>
    <row r="36" spans="1:32" x14ac:dyDescent="0.25">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row>
    <row r="37" spans="1:32" x14ac:dyDescent="0.25">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row>
    <row r="38" spans="1:32" x14ac:dyDescent="0.25">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row>
    <row r="39" spans="1:32" x14ac:dyDescent="0.25">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row>
    <row r="40" spans="1:32" x14ac:dyDescent="0.25">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row>
    <row r="41" spans="1:32" x14ac:dyDescent="0.25">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row>
    <row r="42" spans="1:32"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row>
    <row r="43" spans="1:32"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row>
    <row r="44" spans="1:32"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row>
    <row r="45" spans="1:32"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row>
    <row r="46" spans="1:32"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row>
    <row r="47" spans="1:32"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row>
    <row r="48" spans="1:32"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row>
    <row r="49" spans="1:32"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row>
    <row r="50" spans="1:32"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row>
    <row r="51" spans="1:32"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row>
    <row r="52" spans="1:32"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row>
    <row r="53" spans="1:32"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row>
    <row r="54" spans="1:32"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row>
    <row r="55" spans="1:32"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row>
    <row r="56" spans="1:32"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row>
    <row r="57" spans="1:32"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row>
    <row r="58" spans="1:32"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row>
    <row r="59" spans="1:32"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row>
    <row r="60" spans="1:32"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row>
    <row r="61" spans="1:32"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row>
    <row r="62" spans="1:32"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row>
    <row r="63" spans="1:32" ht="24.9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row>
    <row r="64" spans="1:32" s="2" customFormat="1" ht="15" customHeight="1" x14ac:dyDescent="0.2">
      <c r="A64" s="5"/>
      <c r="B64" s="131" t="s">
        <v>76</v>
      </c>
      <c r="C64" s="131"/>
      <c r="D64" s="131"/>
      <c r="E64" s="131"/>
      <c r="F64" s="131"/>
      <c r="G64" s="131"/>
      <c r="H64" s="131"/>
      <c r="I64" s="131"/>
      <c r="J64" s="131"/>
      <c r="K64" s="131"/>
      <c r="L64" s="131"/>
      <c r="M64" s="131"/>
    </row>
    <row r="65" spans="1:32" s="2" customFormat="1" ht="15" customHeight="1" x14ac:dyDescent="0.2">
      <c r="A65" s="5"/>
      <c r="B65" s="130"/>
      <c r="C65" s="130"/>
      <c r="D65" s="130"/>
      <c r="E65" s="130"/>
      <c r="F65" s="130"/>
      <c r="G65" s="130"/>
      <c r="H65" s="130"/>
      <c r="I65" s="130"/>
      <c r="J65" s="130"/>
      <c r="K65" s="130"/>
      <c r="L65" s="130"/>
      <c r="M65" s="130"/>
    </row>
    <row r="66" spans="1:32" s="2" customFormat="1" x14ac:dyDescent="0.25">
      <c r="A66" s="5"/>
      <c r="B66" s="44" t="s">
        <v>165</v>
      </c>
      <c r="C66" s="45"/>
      <c r="D66" s="45"/>
      <c r="E66" s="45"/>
      <c r="F66" s="45"/>
      <c r="G66" s="129"/>
      <c r="H66" s="45"/>
      <c r="I66" s="46"/>
      <c r="J66" s="45"/>
      <c r="K66" s="47"/>
      <c r="L66" s="45"/>
      <c r="M66" s="45"/>
    </row>
    <row r="67" spans="1:32" x14ac:dyDescent="0.25">
      <c r="A67" s="3"/>
      <c r="B67" s="129" t="s">
        <v>75</v>
      </c>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row>
    <row r="68" spans="1:32" x14ac:dyDescent="0.25">
      <c r="A68" s="3"/>
      <c r="B68" s="129"/>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row>
    <row r="69" spans="1:32"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row>
  </sheetData>
  <sheetProtection algorithmName="SHA-512" hashValue="bUU+WLyLZmMjsR3wOLcRGKCRfAyYkBvyvZ2TrLPPRNwcqEj3ZwiDPSKXeS+dM3+vV1Xeh357KCSUXB3scEszAA==" saltValue="HDyReboLWWOx2DbT3Zzy0g==" spinCount="100000" sheet="1" formatRows="0"/>
  <mergeCells count="21">
    <mergeCell ref="B19:F19"/>
    <mergeCell ref="B20:J20"/>
    <mergeCell ref="B21:O21"/>
    <mergeCell ref="B30:J30"/>
    <mergeCell ref="B64:M64"/>
    <mergeCell ref="B16:F16"/>
    <mergeCell ref="G16:J16"/>
    <mergeCell ref="B17:F17"/>
    <mergeCell ref="G17:J17"/>
    <mergeCell ref="F2:J2"/>
    <mergeCell ref="F3:J3"/>
    <mergeCell ref="A7:K7"/>
    <mergeCell ref="C10:E10"/>
    <mergeCell ref="C11:E11"/>
    <mergeCell ref="I10:J10"/>
    <mergeCell ref="I11:J11"/>
    <mergeCell ref="G10:H10"/>
    <mergeCell ref="G11:H11"/>
    <mergeCell ref="G15:J15"/>
    <mergeCell ref="B15:F15"/>
    <mergeCell ref="B13:G13"/>
  </mergeCells>
  <dataValidations count="1">
    <dataValidation showInputMessage="1" showErrorMessage="1" sqref="H9:K9 K10" xr:uid="{13ED24F9-4316-4E30-918C-4A38B2CF42F7}"/>
  </dataValidations>
  <hyperlinks>
    <hyperlink ref="B67" r:id="rId1" display="mailto:bonusecoconception@eeq.ca" xr:uid="{C76AF1AD-A7CB-423C-BE4E-769EC2C34047}"/>
    <hyperlink ref="B32" r:id="rId2" xr:uid="{9E9FA23D-D68B-4204-A8D1-162B57357BAC}"/>
  </hyperlinks>
  <pageMargins left="0.7" right="0.7" top="0.75" bottom="0.75" header="0.3" footer="0.3"/>
  <pageSetup scale="67" fitToHeight="0" orientation="portrait" r:id="rId3"/>
  <drawing r:id="rId4"/>
  <extLst>
    <ext xmlns:x14="http://schemas.microsoft.com/office/spreadsheetml/2009/9/main" uri="{CCE6A557-97BC-4b89-ADB6-D9C93CAAB3DF}">
      <x14:dataValidations xmlns:xm="http://schemas.microsoft.com/office/excel/2006/main" count="3">
        <x14:dataValidation type="list" allowBlank="1" showInputMessage="1" showErrorMessage="1" xr:uid="{9B5B3A20-9A5B-4DE4-B6A9-A45116CE8345}">
          <x14:formula1>
            <xm:f>Listes!$G$3:$G$9</xm:f>
          </x14:formula1>
          <xm:sqref>D23:D27</xm:sqref>
        </x14:dataValidation>
        <x14:dataValidation type="list" allowBlank="1" showInputMessage="1" xr:uid="{3FA45C86-FDA9-4EDA-A504-7DF8143EDF21}">
          <x14:formula1>
            <xm:f>_xlfn.SWITCH(D23,Listes!$G$11,Listes!$G$12:$G$19,Listes!$G$21,Listes!$G$22:$G$25,Listes!$G$27,Listes!$G$28:$G$31,Listes!$G$33,Listes!$G$34:$G$37,Listes!$G$39,Listes!$G$40:$G$52,Listes!$G$65,Listes!$G$66:$G$67,Listes!$G$71:$G$106)</xm:f>
          </x14:formula1>
          <xm:sqref>E23:E27</xm:sqref>
        </x14:dataValidation>
        <x14:dataValidation type="list" allowBlank="1" showInputMessage="1" showErrorMessage="1" xr:uid="{3C2F63B7-E79E-4D47-BF6F-FC0BADDC4E04}">
          <x14:formula1>
            <xm:f>Listes!$L$3:$L$30</xm:f>
          </x14:formula1>
          <xm:sqref>F23:F27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1243F-0332-40B9-A628-304FBF4FA567}">
  <sheetPr>
    <tabColor rgb="FFE2EDD0"/>
    <pageSetUpPr fitToPage="1"/>
  </sheetPr>
  <dimension ref="A1:AI108"/>
  <sheetViews>
    <sheetView zoomScaleNormal="100" workbookViewId="0"/>
  </sheetViews>
  <sheetFormatPr baseColWidth="10" defaultColWidth="0" defaultRowHeight="15" customHeight="1" zeroHeight="1" x14ac:dyDescent="0.25"/>
  <cols>
    <col min="1" max="1" width="3.7109375" style="3" customWidth="1"/>
    <col min="2" max="2" width="7.140625" style="3" customWidth="1"/>
    <col min="3" max="3" width="22.5703125" style="3" customWidth="1"/>
    <col min="4" max="6" width="22.85546875" style="3" customWidth="1"/>
    <col min="7" max="7" width="22.140625" style="3" customWidth="1"/>
    <col min="8" max="8" width="22.85546875" style="3" customWidth="1"/>
    <col min="9" max="13" width="12.7109375" style="3" customWidth="1"/>
    <col min="14" max="14" width="3.7109375" style="3" customWidth="1"/>
    <col min="15" max="35" width="0" style="3" hidden="1" customWidth="1"/>
    <col min="36" max="16384" width="11.42578125" style="3" hidden="1"/>
  </cols>
  <sheetData>
    <row r="1" spans="1:35" s="32" customFormat="1" ht="15"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row>
    <row r="2" spans="1:35" s="32" customFormat="1" ht="15" customHeight="1" x14ac:dyDescent="0.25">
      <c r="A2" s="3"/>
      <c r="B2" s="3"/>
      <c r="C2" s="3"/>
      <c r="D2" s="3"/>
      <c r="E2" s="3"/>
      <c r="F2" s="3"/>
      <c r="G2" s="3"/>
      <c r="H2" s="186" t="s">
        <v>149</v>
      </c>
      <c r="I2" s="186"/>
      <c r="J2" s="186"/>
      <c r="K2" s="186"/>
      <c r="L2" s="186"/>
      <c r="M2" s="186"/>
      <c r="N2" s="3"/>
      <c r="O2" s="3"/>
      <c r="P2" s="3"/>
      <c r="Q2" s="3"/>
      <c r="R2" s="3"/>
      <c r="S2" s="3"/>
      <c r="T2" s="3"/>
      <c r="U2" s="3"/>
      <c r="V2" s="3"/>
      <c r="W2" s="3"/>
      <c r="X2" s="3"/>
      <c r="Y2" s="3"/>
      <c r="Z2" s="3"/>
      <c r="AA2" s="3"/>
      <c r="AB2" s="3"/>
      <c r="AC2" s="3"/>
      <c r="AD2" s="3"/>
      <c r="AE2" s="3"/>
      <c r="AF2" s="3"/>
      <c r="AG2" s="3"/>
      <c r="AH2" s="3"/>
      <c r="AI2" s="3"/>
    </row>
    <row r="3" spans="1:35" s="32" customFormat="1" ht="15" customHeight="1" x14ac:dyDescent="0.25">
      <c r="A3" s="3"/>
      <c r="B3" s="3"/>
      <c r="C3" s="3"/>
      <c r="D3" s="3"/>
      <c r="E3" s="3"/>
      <c r="F3" s="3"/>
      <c r="G3" s="3"/>
      <c r="H3" s="187"/>
      <c r="I3" s="187"/>
      <c r="J3" s="187"/>
      <c r="K3" s="187"/>
      <c r="L3" s="187"/>
      <c r="M3" s="187"/>
      <c r="N3" s="3"/>
      <c r="O3" s="3"/>
      <c r="P3" s="3"/>
      <c r="Q3" s="3"/>
      <c r="R3" s="3"/>
      <c r="S3" s="3"/>
      <c r="T3" s="3"/>
      <c r="U3" s="3"/>
      <c r="V3" s="3"/>
      <c r="W3" s="3"/>
      <c r="X3" s="3"/>
      <c r="Y3" s="3"/>
      <c r="Z3" s="3"/>
      <c r="AA3" s="3"/>
      <c r="AB3" s="3"/>
      <c r="AC3" s="3"/>
      <c r="AD3" s="3"/>
      <c r="AE3" s="3"/>
      <c r="AF3" s="3"/>
      <c r="AG3" s="3"/>
      <c r="AH3" s="3"/>
      <c r="AI3" s="3"/>
    </row>
    <row r="4" spans="1:35" s="32" customFormat="1" ht="15" customHeight="1" x14ac:dyDescent="0.25">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row>
    <row r="5" spans="1:35" s="32" customFormat="1" ht="15" customHeight="1" x14ac:dyDescent="0.25">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row>
    <row r="6" spans="1:35" s="32" customFormat="1" ht="15" customHeight="1" x14ac:dyDescent="0.25">
      <c r="A6" s="3"/>
      <c r="B6" s="3"/>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row>
    <row r="7" spans="1:35" s="32" customFormat="1" ht="24.95" customHeight="1" x14ac:dyDescent="0.25">
      <c r="A7" s="188" t="s">
        <v>191</v>
      </c>
      <c r="B7" s="188"/>
      <c r="C7" s="188"/>
      <c r="D7" s="188"/>
      <c r="E7" s="188"/>
      <c r="F7" s="188"/>
      <c r="G7" s="188"/>
      <c r="H7" s="188"/>
      <c r="I7" s="188"/>
      <c r="J7" s="188"/>
      <c r="K7" s="188"/>
      <c r="L7" s="188"/>
      <c r="M7" s="188"/>
      <c r="N7" s="188"/>
      <c r="O7" s="3"/>
      <c r="P7" s="3"/>
      <c r="Q7" s="3"/>
      <c r="R7" s="3"/>
      <c r="S7" s="3"/>
      <c r="T7" s="3"/>
      <c r="U7" s="3"/>
      <c r="V7" s="3"/>
      <c r="W7" s="3"/>
      <c r="X7" s="3"/>
      <c r="Y7" s="3"/>
      <c r="Z7" s="3"/>
      <c r="AA7" s="3"/>
      <c r="AB7" s="3"/>
      <c r="AC7" s="3"/>
      <c r="AD7" s="3"/>
      <c r="AE7" s="3"/>
      <c r="AF7" s="3"/>
      <c r="AG7" s="3"/>
      <c r="AH7" s="3"/>
      <c r="AI7" s="3"/>
    </row>
    <row r="8" spans="1:35" s="32" customFormat="1" ht="24.95" customHeight="1" x14ac:dyDescent="0.25">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row>
    <row r="9" spans="1:35" s="32" customFormat="1" ht="21" customHeight="1" x14ac:dyDescent="0.25">
      <c r="A9" s="3"/>
      <c r="B9" s="11" t="s">
        <v>167</v>
      </c>
      <c r="C9" s="11"/>
      <c r="D9" s="5"/>
      <c r="E9" s="5"/>
      <c r="F9" s="5"/>
      <c r="G9" s="5"/>
      <c r="H9" s="12"/>
      <c r="I9" s="12"/>
      <c r="J9" s="12"/>
      <c r="K9" s="13"/>
      <c r="L9" s="13"/>
      <c r="M9" s="13"/>
      <c r="N9" s="13"/>
      <c r="O9" s="10"/>
      <c r="P9" s="10"/>
      <c r="Q9" s="10"/>
      <c r="R9" s="10"/>
      <c r="S9" s="10"/>
      <c r="T9" s="3"/>
      <c r="U9" s="3"/>
      <c r="V9" s="3"/>
      <c r="W9" s="3"/>
      <c r="X9" s="3"/>
      <c r="Y9" s="3"/>
      <c r="Z9" s="3"/>
      <c r="AA9" s="3"/>
      <c r="AB9" s="3"/>
      <c r="AC9" s="3"/>
      <c r="AD9" s="3"/>
      <c r="AE9" s="3"/>
      <c r="AF9" s="3"/>
      <c r="AG9" s="3"/>
      <c r="AH9" s="3"/>
      <c r="AI9" s="3"/>
    </row>
    <row r="10" spans="1:35" s="32" customFormat="1" ht="15" customHeight="1" x14ac:dyDescent="0.25">
      <c r="A10" s="3"/>
      <c r="B10" s="26"/>
      <c r="C10" s="189" t="s">
        <v>169</v>
      </c>
      <c r="D10" s="189"/>
      <c r="E10" s="189"/>
      <c r="F10" s="14"/>
      <c r="G10" s="14"/>
      <c r="H10" s="14"/>
      <c r="I10" s="14"/>
      <c r="J10" s="195" t="s">
        <v>170</v>
      </c>
      <c r="K10" s="195"/>
      <c r="L10" s="200">
        <f>'Ecodesign actions'!K44/100</f>
        <v>0</v>
      </c>
      <c r="M10" s="201"/>
      <c r="N10" s="15"/>
      <c r="O10" s="10"/>
      <c r="P10" s="10"/>
      <c r="Q10" s="10"/>
      <c r="R10" s="10"/>
      <c r="S10" s="10"/>
      <c r="T10" s="3"/>
      <c r="U10" s="3"/>
      <c r="V10" s="3"/>
      <c r="W10" s="3"/>
      <c r="X10" s="3"/>
      <c r="Y10" s="3"/>
      <c r="Z10" s="3"/>
      <c r="AA10" s="3"/>
      <c r="AB10" s="3"/>
      <c r="AC10" s="3"/>
      <c r="AD10" s="3"/>
      <c r="AE10" s="3"/>
      <c r="AF10" s="3"/>
      <c r="AG10" s="3"/>
      <c r="AH10" s="3"/>
      <c r="AI10" s="3"/>
    </row>
    <row r="11" spans="1:35" s="32" customFormat="1" ht="15" customHeight="1" x14ac:dyDescent="0.25">
      <c r="A11" s="3"/>
      <c r="B11" s="25"/>
      <c r="C11" s="190" t="s">
        <v>168</v>
      </c>
      <c r="D11" s="189"/>
      <c r="E11" s="189"/>
      <c r="F11" s="14"/>
      <c r="G11" s="14"/>
      <c r="H11" s="14"/>
      <c r="I11" s="14"/>
      <c r="J11" s="195" t="s">
        <v>171</v>
      </c>
      <c r="K11" s="195"/>
      <c r="L11" s="202" cm="1">
        <f t="array" ref="L11">MIN(25000,(SUM(IF(ISNA(M17:M66),0,M17:M66))))</f>
        <v>0</v>
      </c>
      <c r="M11" s="203"/>
      <c r="N11" s="15"/>
      <c r="O11" s="10"/>
      <c r="P11" s="10"/>
      <c r="Q11" s="10"/>
      <c r="R11" s="10"/>
      <c r="S11" s="10"/>
      <c r="T11" s="3"/>
      <c r="U11" s="3"/>
      <c r="V11" s="3"/>
      <c r="W11" s="3"/>
      <c r="X11" s="3"/>
      <c r="Y11" s="3"/>
      <c r="Z11" s="3"/>
      <c r="AA11" s="3"/>
      <c r="AB11" s="3"/>
      <c r="AC11" s="3"/>
      <c r="AD11" s="3"/>
      <c r="AE11" s="3"/>
      <c r="AF11" s="3"/>
      <c r="AG11" s="3"/>
      <c r="AH11" s="3"/>
      <c r="AI11" s="3"/>
    </row>
    <row r="12" spans="1:35" s="32" customFormat="1" ht="24.95" customHeight="1" x14ac:dyDescent="0.25">
      <c r="A12" s="3"/>
      <c r="B12" s="27"/>
      <c r="C12" s="12"/>
      <c r="D12" s="12"/>
      <c r="E12" s="12"/>
      <c r="F12" s="12"/>
      <c r="G12" s="12"/>
      <c r="H12" s="12"/>
      <c r="I12" s="12"/>
      <c r="J12" s="12"/>
      <c r="K12" s="12"/>
      <c r="L12" s="12"/>
      <c r="M12" s="12"/>
      <c r="N12" s="5"/>
      <c r="O12" s="10"/>
      <c r="P12" s="10"/>
      <c r="Q12" s="10"/>
      <c r="R12" s="10"/>
      <c r="S12" s="10"/>
      <c r="T12" s="3"/>
      <c r="U12" s="3"/>
      <c r="V12" s="3"/>
      <c r="W12" s="3"/>
      <c r="X12" s="3"/>
      <c r="Y12" s="3"/>
      <c r="Z12" s="3"/>
      <c r="AA12" s="3"/>
      <c r="AB12" s="3"/>
      <c r="AC12" s="3"/>
      <c r="AD12" s="3"/>
      <c r="AE12" s="3"/>
      <c r="AF12" s="3"/>
      <c r="AG12" s="3"/>
      <c r="AH12" s="3"/>
      <c r="AI12" s="3"/>
    </row>
    <row r="13" spans="1:35" s="32" customFormat="1" ht="24.95" customHeight="1" x14ac:dyDescent="0.25">
      <c r="A13" s="3"/>
      <c r="B13" s="131" t="s">
        <v>175</v>
      </c>
      <c r="C13" s="131"/>
      <c r="D13" s="131"/>
      <c r="E13" s="131"/>
      <c r="F13" s="131"/>
      <c r="G13" s="131"/>
      <c r="H13" s="131"/>
      <c r="I13" s="18"/>
      <c r="J13" s="18"/>
      <c r="K13" s="18"/>
      <c r="L13" s="18"/>
      <c r="M13" s="18"/>
      <c r="N13" s="18"/>
      <c r="O13" s="16"/>
      <c r="P13" s="16"/>
      <c r="Q13" s="16"/>
      <c r="R13" s="16"/>
      <c r="S13" s="16"/>
      <c r="T13" s="3"/>
      <c r="U13" s="3"/>
      <c r="V13" s="3"/>
      <c r="W13" s="3"/>
      <c r="X13" s="3"/>
      <c r="Y13" s="3"/>
      <c r="Z13" s="3"/>
      <c r="AA13" s="3"/>
      <c r="AB13" s="3"/>
      <c r="AC13" s="3"/>
      <c r="AD13" s="3"/>
      <c r="AE13" s="3"/>
      <c r="AF13" s="3"/>
      <c r="AG13" s="3"/>
      <c r="AH13" s="3"/>
      <c r="AI13" s="3"/>
    </row>
    <row r="14" spans="1:35" s="32" customFormat="1" ht="27.6" customHeight="1" x14ac:dyDescent="0.25">
      <c r="A14" s="3"/>
      <c r="B14" s="198" t="s">
        <v>193</v>
      </c>
      <c r="C14" s="198"/>
      <c r="D14" s="198"/>
      <c r="E14" s="198"/>
      <c r="F14" s="198"/>
      <c r="G14" s="198"/>
      <c r="H14" s="198"/>
      <c r="I14" s="198"/>
      <c r="J14" s="198"/>
      <c r="K14" s="198"/>
      <c r="L14" s="198"/>
      <c r="M14" s="198"/>
      <c r="N14" s="17"/>
      <c r="O14" s="17"/>
      <c r="P14" s="17"/>
      <c r="Q14" s="17"/>
      <c r="R14" s="17"/>
      <c r="S14" s="17"/>
      <c r="T14" s="3"/>
      <c r="U14" s="3"/>
      <c r="V14" s="3"/>
      <c r="W14" s="3"/>
      <c r="X14" s="3"/>
      <c r="Y14" s="3"/>
      <c r="Z14" s="3"/>
      <c r="AA14" s="3"/>
      <c r="AB14" s="3"/>
      <c r="AC14" s="3"/>
      <c r="AD14" s="3"/>
      <c r="AE14" s="3"/>
      <c r="AF14" s="3"/>
      <c r="AG14" s="3"/>
      <c r="AH14" s="3"/>
      <c r="AI14" s="3"/>
    </row>
    <row r="15" spans="1:35" s="2" customFormat="1" ht="13.9" customHeight="1" x14ac:dyDescent="0.2">
      <c r="A15" s="5"/>
      <c r="B15" s="199"/>
      <c r="C15" s="199"/>
      <c r="D15" s="199"/>
      <c r="E15" s="199"/>
      <c r="F15" s="199"/>
      <c r="G15" s="199"/>
      <c r="H15" s="199"/>
      <c r="I15" s="199"/>
      <c r="J15" s="199"/>
      <c r="K15" s="199"/>
      <c r="L15" s="199"/>
      <c r="M15" s="199"/>
      <c r="N15" s="199"/>
      <c r="O15" s="199"/>
      <c r="P15" s="199"/>
      <c r="Q15" s="199"/>
      <c r="R15" s="199"/>
      <c r="S15" s="48"/>
    </row>
    <row r="16" spans="1:35" s="32" customFormat="1" ht="54.95" customHeight="1" x14ac:dyDescent="0.25">
      <c r="A16" s="24"/>
      <c r="B16" s="84"/>
      <c r="C16" s="84" t="s">
        <v>185</v>
      </c>
      <c r="D16" s="84" t="s">
        <v>176</v>
      </c>
      <c r="E16" s="84" t="s">
        <v>184</v>
      </c>
      <c r="F16" s="84" t="s">
        <v>183</v>
      </c>
      <c r="G16" s="84" t="s">
        <v>177</v>
      </c>
      <c r="H16" s="84" t="s">
        <v>178</v>
      </c>
      <c r="I16" s="84" t="s">
        <v>179</v>
      </c>
      <c r="J16" s="84" t="s">
        <v>187</v>
      </c>
      <c r="K16" s="84" t="s">
        <v>180</v>
      </c>
      <c r="L16" s="84" t="s">
        <v>181</v>
      </c>
      <c r="M16" s="84" t="s">
        <v>182</v>
      </c>
      <c r="N16" s="3"/>
      <c r="O16" s="3"/>
      <c r="P16" s="3"/>
      <c r="Q16" s="3"/>
      <c r="R16" s="3"/>
      <c r="S16" s="3"/>
      <c r="T16" s="3"/>
      <c r="U16" s="3"/>
      <c r="V16" s="3"/>
      <c r="W16" s="3"/>
      <c r="X16" s="3"/>
      <c r="Y16" s="3"/>
      <c r="Z16" s="3"/>
      <c r="AA16" s="3"/>
      <c r="AB16" s="3"/>
      <c r="AC16" s="3"/>
      <c r="AD16" s="3"/>
      <c r="AE16" s="3"/>
      <c r="AF16" s="3"/>
      <c r="AG16" s="3"/>
      <c r="AH16" s="3"/>
      <c r="AI16" s="3"/>
    </row>
    <row r="17" spans="1:35" s="1" customFormat="1" ht="45" customHeight="1" x14ac:dyDescent="0.25">
      <c r="A17" s="35"/>
      <c r="B17" s="83" t="s">
        <v>1</v>
      </c>
      <c r="C17" s="106"/>
      <c r="D17" s="106"/>
      <c r="E17" s="109"/>
      <c r="F17" s="85" t="s">
        <v>209</v>
      </c>
      <c r="G17" s="85" t="s">
        <v>216</v>
      </c>
      <c r="H17" s="55" t="s">
        <v>262</v>
      </c>
      <c r="I17" s="107"/>
      <c r="J17" s="110"/>
      <c r="K17" s="41">
        <f>I17/1000*J17</f>
        <v>0</v>
      </c>
      <c r="L17" s="42" t="str">
        <f>IFERROR(IF($L$10="Tarif 2022",VLOOKUP(H17,Tarif2022[],2,FALSE),VLOOKUP(H17,Tarif2022[],2,FALSE)),"")</f>
        <v/>
      </c>
      <c r="M17" s="43" t="str">
        <f>IFERROR(L17*K17*$L$10*0.01,"")</f>
        <v/>
      </c>
      <c r="N17" s="35"/>
      <c r="O17" s="35"/>
      <c r="P17" s="35"/>
      <c r="Q17" s="35"/>
      <c r="R17" s="35"/>
      <c r="S17" s="35"/>
      <c r="T17" s="35"/>
      <c r="U17" s="35"/>
      <c r="V17" s="35"/>
      <c r="W17" s="35"/>
      <c r="X17" s="35"/>
      <c r="Y17" s="35"/>
      <c r="Z17" s="35"/>
      <c r="AA17" s="35"/>
      <c r="AB17" s="35"/>
      <c r="AC17" s="35"/>
      <c r="AD17" s="35"/>
      <c r="AE17" s="35"/>
      <c r="AF17" s="35"/>
      <c r="AG17" s="35"/>
      <c r="AH17" s="35"/>
      <c r="AI17" s="35"/>
    </row>
    <row r="18" spans="1:35" s="1" customFormat="1" ht="45" customHeight="1" x14ac:dyDescent="0.25">
      <c r="A18" s="35"/>
      <c r="B18" s="86" t="s">
        <v>2</v>
      </c>
      <c r="C18" s="106"/>
      <c r="D18" s="108"/>
      <c r="E18" s="109"/>
      <c r="F18" s="85" t="s">
        <v>209</v>
      </c>
      <c r="G18" s="85" t="s">
        <v>216</v>
      </c>
      <c r="H18" s="55" t="s">
        <v>262</v>
      </c>
      <c r="I18" s="107"/>
      <c r="J18" s="110"/>
      <c r="K18" s="41">
        <f t="shared" ref="K18:K41" si="0">I18/1000*J18</f>
        <v>0</v>
      </c>
      <c r="L18" s="42" t="str">
        <f>IFERROR(IF($L$10="Tarif 2022",VLOOKUP(H18,Tarif2022[],2,FALSE),VLOOKUP(H18,Tarif2022[],2,FALSE)),"")</f>
        <v/>
      </c>
      <c r="M18" s="43" t="str">
        <f t="shared" ref="M18:M66" si="1">IFERROR(L18*K18*$L$10*0.01,"")</f>
        <v/>
      </c>
      <c r="N18" s="35"/>
      <c r="O18" s="35"/>
      <c r="P18" s="35"/>
      <c r="Q18" s="35"/>
      <c r="R18" s="35"/>
      <c r="S18" s="35"/>
      <c r="T18" s="35"/>
      <c r="U18" s="35"/>
      <c r="V18" s="35"/>
      <c r="W18" s="35"/>
      <c r="X18" s="35"/>
      <c r="Y18" s="35"/>
      <c r="Z18" s="35"/>
      <c r="AA18" s="35"/>
      <c r="AB18" s="35"/>
      <c r="AC18" s="35"/>
      <c r="AD18" s="35"/>
      <c r="AE18" s="35"/>
      <c r="AF18" s="35"/>
      <c r="AG18" s="35"/>
      <c r="AH18" s="35"/>
      <c r="AI18" s="35"/>
    </row>
    <row r="19" spans="1:35" s="1" customFormat="1" ht="45" customHeight="1" x14ac:dyDescent="0.25">
      <c r="A19" s="35"/>
      <c r="B19" s="86" t="s">
        <v>3</v>
      </c>
      <c r="C19" s="106"/>
      <c r="D19" s="108"/>
      <c r="E19" s="109"/>
      <c r="F19" s="85" t="s">
        <v>209</v>
      </c>
      <c r="G19" s="85" t="s">
        <v>216</v>
      </c>
      <c r="H19" s="55" t="s">
        <v>262</v>
      </c>
      <c r="I19" s="107"/>
      <c r="J19" s="110"/>
      <c r="K19" s="41">
        <f t="shared" si="0"/>
        <v>0</v>
      </c>
      <c r="L19" s="42" t="str">
        <f>IFERROR(IF($L$10="Tarif 2022",VLOOKUP(H19,Tarif2022[],2,FALSE),VLOOKUP(H19,Tarif2022[],2,FALSE)),"")</f>
        <v/>
      </c>
      <c r="M19" s="43" t="str">
        <f t="shared" si="1"/>
        <v/>
      </c>
      <c r="N19" s="35"/>
      <c r="O19" s="35"/>
      <c r="P19" s="35"/>
      <c r="Q19" s="35"/>
      <c r="R19" s="35"/>
      <c r="S19" s="35"/>
      <c r="T19" s="35"/>
      <c r="U19" s="35"/>
      <c r="V19" s="35"/>
      <c r="W19" s="35"/>
      <c r="X19" s="35"/>
      <c r="Y19" s="35"/>
      <c r="Z19" s="35"/>
      <c r="AA19" s="35"/>
      <c r="AB19" s="35"/>
      <c r="AC19" s="35"/>
      <c r="AD19" s="35"/>
      <c r="AE19" s="35"/>
      <c r="AF19" s="35"/>
      <c r="AG19" s="35"/>
      <c r="AH19" s="35"/>
      <c r="AI19" s="35"/>
    </row>
    <row r="20" spans="1:35" s="1" customFormat="1" ht="45" customHeight="1" x14ac:dyDescent="0.25">
      <c r="A20" s="35"/>
      <c r="B20" s="86" t="s">
        <v>4</v>
      </c>
      <c r="C20" s="108"/>
      <c r="D20" s="108"/>
      <c r="E20" s="108"/>
      <c r="F20" s="85" t="s">
        <v>209</v>
      </c>
      <c r="G20" s="85" t="s">
        <v>216</v>
      </c>
      <c r="H20" s="55" t="s">
        <v>262</v>
      </c>
      <c r="I20" s="107"/>
      <c r="J20" s="110"/>
      <c r="K20" s="41">
        <f t="shared" si="0"/>
        <v>0</v>
      </c>
      <c r="L20" s="42" t="str">
        <f>IFERROR(IF($L$10="Tarif 2022",VLOOKUP(H20,Tarif2022[],2,FALSE),VLOOKUP(H20,Tarif2022[],2,FALSE)),"")</f>
        <v/>
      </c>
      <c r="M20" s="43" t="str">
        <f t="shared" si="1"/>
        <v/>
      </c>
      <c r="N20" s="35"/>
      <c r="O20" s="35"/>
      <c r="P20" s="35"/>
      <c r="Q20" s="35"/>
      <c r="R20" s="35"/>
      <c r="S20" s="35"/>
      <c r="T20" s="35"/>
      <c r="U20" s="35"/>
      <c r="V20" s="35"/>
      <c r="W20" s="35"/>
      <c r="X20" s="35"/>
      <c r="Y20" s="35"/>
      <c r="Z20" s="35"/>
      <c r="AA20" s="35"/>
      <c r="AB20" s="35"/>
      <c r="AC20" s="35"/>
      <c r="AD20" s="35"/>
      <c r="AE20" s="35"/>
      <c r="AF20" s="35"/>
      <c r="AG20" s="35"/>
      <c r="AH20" s="35"/>
      <c r="AI20" s="35"/>
    </row>
    <row r="21" spans="1:35" s="1" customFormat="1" ht="45" customHeight="1" x14ac:dyDescent="0.25">
      <c r="A21" s="35"/>
      <c r="B21" s="86" t="s">
        <v>5</v>
      </c>
      <c r="C21" s="108"/>
      <c r="D21" s="108"/>
      <c r="E21" s="108"/>
      <c r="F21" s="85" t="s">
        <v>209</v>
      </c>
      <c r="G21" s="85" t="s">
        <v>216</v>
      </c>
      <c r="H21" s="55" t="s">
        <v>262</v>
      </c>
      <c r="I21" s="107"/>
      <c r="J21" s="110"/>
      <c r="K21" s="41">
        <f t="shared" si="0"/>
        <v>0</v>
      </c>
      <c r="L21" s="42" t="str">
        <f>IFERROR(IF($L$10="Tarif 2022",VLOOKUP(H21,Tarif2022[],2,FALSE),VLOOKUP(H21,Tarif2022[],2,FALSE)),"")</f>
        <v/>
      </c>
      <c r="M21" s="43" t="str">
        <f t="shared" si="1"/>
        <v/>
      </c>
      <c r="N21" s="35"/>
      <c r="O21" s="35"/>
      <c r="P21" s="35"/>
      <c r="Q21" s="35"/>
      <c r="R21" s="35"/>
      <c r="S21" s="35"/>
      <c r="T21" s="35"/>
      <c r="U21" s="35"/>
      <c r="V21" s="35"/>
      <c r="W21" s="35"/>
      <c r="X21" s="35"/>
      <c r="Y21" s="35"/>
      <c r="Z21" s="35"/>
      <c r="AA21" s="35"/>
      <c r="AB21" s="35"/>
      <c r="AC21" s="35"/>
      <c r="AD21" s="35"/>
      <c r="AE21" s="35"/>
      <c r="AF21" s="35"/>
      <c r="AG21" s="35"/>
      <c r="AH21" s="35"/>
      <c r="AI21" s="35"/>
    </row>
    <row r="22" spans="1:35" s="1" customFormat="1" ht="45" customHeight="1" x14ac:dyDescent="0.25">
      <c r="A22" s="35"/>
      <c r="B22" s="86" t="s">
        <v>84</v>
      </c>
      <c r="C22" s="108"/>
      <c r="D22" s="108"/>
      <c r="E22" s="108"/>
      <c r="F22" s="85" t="s">
        <v>209</v>
      </c>
      <c r="G22" s="85" t="s">
        <v>216</v>
      </c>
      <c r="H22" s="55" t="s">
        <v>262</v>
      </c>
      <c r="I22" s="107"/>
      <c r="J22" s="110"/>
      <c r="K22" s="41">
        <f t="shared" si="0"/>
        <v>0</v>
      </c>
      <c r="L22" s="42" t="str">
        <f>IFERROR(IF($L$10="Tarif 2022",VLOOKUP(H22,Tarif2022[],2,FALSE),VLOOKUP(H22,Tarif2022[],2,FALSE)),"")</f>
        <v/>
      </c>
      <c r="M22" s="43" t="str">
        <f t="shared" si="1"/>
        <v/>
      </c>
      <c r="N22" s="35"/>
      <c r="O22" s="35"/>
      <c r="P22" s="35"/>
      <c r="Q22" s="35"/>
      <c r="R22" s="35"/>
      <c r="S22" s="35"/>
      <c r="T22" s="35"/>
      <c r="U22" s="35"/>
      <c r="V22" s="35"/>
      <c r="W22" s="35"/>
      <c r="X22" s="35"/>
      <c r="Y22" s="35"/>
      <c r="Z22" s="35"/>
      <c r="AA22" s="35"/>
      <c r="AB22" s="35"/>
      <c r="AC22" s="35"/>
      <c r="AD22" s="35"/>
      <c r="AE22" s="35"/>
      <c r="AF22" s="35"/>
      <c r="AG22" s="35"/>
      <c r="AH22" s="35"/>
      <c r="AI22" s="35"/>
    </row>
    <row r="23" spans="1:35" s="1" customFormat="1" ht="45" customHeight="1" x14ac:dyDescent="0.25">
      <c r="A23" s="35"/>
      <c r="B23" s="86" t="s">
        <v>85</v>
      </c>
      <c r="C23" s="108"/>
      <c r="D23" s="108"/>
      <c r="E23" s="108"/>
      <c r="F23" s="85" t="s">
        <v>209</v>
      </c>
      <c r="G23" s="85" t="s">
        <v>216</v>
      </c>
      <c r="H23" s="55" t="s">
        <v>262</v>
      </c>
      <c r="I23" s="107"/>
      <c r="J23" s="110"/>
      <c r="K23" s="41">
        <f t="shared" si="0"/>
        <v>0</v>
      </c>
      <c r="L23" s="42" t="str">
        <f>IFERROR(IF($L$10="Tarif 2022",VLOOKUP(H23,Tarif2022[],2,FALSE),VLOOKUP(H23,Tarif2022[],2,FALSE)),"")</f>
        <v/>
      </c>
      <c r="M23" s="43" t="str">
        <f t="shared" si="1"/>
        <v/>
      </c>
      <c r="N23" s="35"/>
      <c r="O23" s="35"/>
      <c r="P23" s="35"/>
      <c r="Q23" s="35"/>
      <c r="R23" s="35"/>
      <c r="S23" s="35"/>
      <c r="T23" s="35"/>
      <c r="U23" s="35"/>
      <c r="V23" s="35"/>
      <c r="W23" s="35"/>
      <c r="X23" s="35"/>
      <c r="Y23" s="35"/>
      <c r="Z23" s="35"/>
      <c r="AA23" s="35"/>
      <c r="AB23" s="35"/>
      <c r="AC23" s="35"/>
      <c r="AD23" s="35"/>
      <c r="AE23" s="35"/>
      <c r="AF23" s="35"/>
      <c r="AG23" s="35"/>
      <c r="AH23" s="35"/>
      <c r="AI23" s="35"/>
    </row>
    <row r="24" spans="1:35" s="1" customFormat="1" ht="45" customHeight="1" x14ac:dyDescent="0.25">
      <c r="A24" s="35"/>
      <c r="B24" s="86" t="s">
        <v>86</v>
      </c>
      <c r="C24" s="108"/>
      <c r="D24" s="108"/>
      <c r="E24" s="108"/>
      <c r="F24" s="85" t="s">
        <v>209</v>
      </c>
      <c r="G24" s="85" t="s">
        <v>216</v>
      </c>
      <c r="H24" s="55" t="s">
        <v>262</v>
      </c>
      <c r="I24" s="107"/>
      <c r="J24" s="110"/>
      <c r="K24" s="41">
        <f t="shared" si="0"/>
        <v>0</v>
      </c>
      <c r="L24" s="42" t="str">
        <f>IFERROR(IF($L$10="Tarif 2022",VLOOKUP(H24,Tarif2022[],2,FALSE),VLOOKUP(H24,Tarif2022[],2,FALSE)),"")</f>
        <v/>
      </c>
      <c r="M24" s="43" t="str">
        <f t="shared" si="1"/>
        <v/>
      </c>
      <c r="N24" s="35"/>
      <c r="O24" s="35"/>
      <c r="P24" s="35"/>
      <c r="Q24" s="35"/>
      <c r="R24" s="35"/>
      <c r="S24" s="35"/>
      <c r="T24" s="35"/>
      <c r="U24" s="35"/>
      <c r="V24" s="35"/>
      <c r="W24" s="35"/>
      <c r="X24" s="35"/>
      <c r="Y24" s="35"/>
      <c r="Z24" s="35"/>
      <c r="AA24" s="35"/>
      <c r="AB24" s="35"/>
      <c r="AC24" s="35"/>
      <c r="AD24" s="35"/>
      <c r="AE24" s="35"/>
      <c r="AF24" s="35"/>
      <c r="AG24" s="35"/>
      <c r="AH24" s="35"/>
      <c r="AI24" s="35"/>
    </row>
    <row r="25" spans="1:35" s="1" customFormat="1" ht="45" customHeight="1" x14ac:dyDescent="0.25">
      <c r="A25" s="35"/>
      <c r="B25" s="86" t="s">
        <v>87</v>
      </c>
      <c r="C25" s="108"/>
      <c r="D25" s="108"/>
      <c r="E25" s="108"/>
      <c r="F25" s="85" t="s">
        <v>209</v>
      </c>
      <c r="G25" s="85" t="s">
        <v>216</v>
      </c>
      <c r="H25" s="55" t="s">
        <v>262</v>
      </c>
      <c r="I25" s="107"/>
      <c r="J25" s="110"/>
      <c r="K25" s="41">
        <f t="shared" si="0"/>
        <v>0</v>
      </c>
      <c r="L25" s="42" t="str">
        <f>IFERROR(IF($L$10="Tarif 2022",VLOOKUP(H25,Tarif2022[],2,FALSE),VLOOKUP(H25,Tarif2022[],2,FALSE)),"")</f>
        <v/>
      </c>
      <c r="M25" s="43" t="str">
        <f t="shared" si="1"/>
        <v/>
      </c>
      <c r="N25" s="35"/>
      <c r="O25" s="35"/>
      <c r="P25" s="35"/>
      <c r="Q25" s="35"/>
      <c r="R25" s="35"/>
      <c r="S25" s="35"/>
      <c r="T25" s="35"/>
      <c r="U25" s="35"/>
      <c r="V25" s="35"/>
      <c r="W25" s="35"/>
      <c r="X25" s="35"/>
      <c r="Y25" s="35"/>
      <c r="Z25" s="35"/>
      <c r="AA25" s="35"/>
      <c r="AB25" s="35"/>
      <c r="AC25" s="35"/>
      <c r="AD25" s="35"/>
      <c r="AE25" s="35"/>
      <c r="AF25" s="35"/>
      <c r="AG25" s="35"/>
      <c r="AH25" s="35"/>
      <c r="AI25" s="35"/>
    </row>
    <row r="26" spans="1:35" s="1" customFormat="1" ht="45" customHeight="1" x14ac:dyDescent="0.25">
      <c r="A26" s="35"/>
      <c r="B26" s="86" t="s">
        <v>88</v>
      </c>
      <c r="C26" s="108"/>
      <c r="D26" s="108"/>
      <c r="E26" s="108"/>
      <c r="F26" s="85" t="s">
        <v>209</v>
      </c>
      <c r="G26" s="85" t="s">
        <v>216</v>
      </c>
      <c r="H26" s="55" t="s">
        <v>262</v>
      </c>
      <c r="I26" s="107"/>
      <c r="J26" s="110"/>
      <c r="K26" s="41">
        <f t="shared" si="0"/>
        <v>0</v>
      </c>
      <c r="L26" s="42" t="str">
        <f>IFERROR(IF($L$10="Tarif 2022",VLOOKUP(H26,Tarif2022[],2,FALSE),VLOOKUP(H26,Tarif2022[],2,FALSE)),"")</f>
        <v/>
      </c>
      <c r="M26" s="43" t="str">
        <f t="shared" si="1"/>
        <v/>
      </c>
      <c r="N26" s="35"/>
      <c r="O26" s="35"/>
      <c r="P26" s="35"/>
      <c r="Q26" s="35"/>
      <c r="R26" s="35"/>
      <c r="S26" s="35"/>
      <c r="T26" s="35"/>
      <c r="U26" s="35"/>
      <c r="V26" s="35"/>
      <c r="W26" s="35"/>
      <c r="X26" s="35"/>
      <c r="Y26" s="35"/>
      <c r="Z26" s="35"/>
      <c r="AA26" s="35"/>
      <c r="AB26" s="35"/>
      <c r="AC26" s="35"/>
      <c r="AD26" s="35"/>
      <c r="AE26" s="35"/>
      <c r="AF26" s="35"/>
      <c r="AG26" s="35"/>
      <c r="AH26" s="35"/>
      <c r="AI26" s="35"/>
    </row>
    <row r="27" spans="1:35" s="1" customFormat="1" ht="45" customHeight="1" x14ac:dyDescent="0.25">
      <c r="A27" s="35"/>
      <c r="B27" s="86" t="s">
        <v>89</v>
      </c>
      <c r="C27" s="108"/>
      <c r="D27" s="108"/>
      <c r="E27" s="108"/>
      <c r="F27" s="85" t="s">
        <v>209</v>
      </c>
      <c r="G27" s="85" t="s">
        <v>216</v>
      </c>
      <c r="H27" s="55" t="s">
        <v>262</v>
      </c>
      <c r="I27" s="107"/>
      <c r="J27" s="110"/>
      <c r="K27" s="41">
        <f t="shared" si="0"/>
        <v>0</v>
      </c>
      <c r="L27" s="42" t="str">
        <f>IFERROR(IF($L$10="Tarif 2022",VLOOKUP(H27,Tarif2022[],2,FALSE),VLOOKUP(H27,Tarif2022[],2,FALSE)),"")</f>
        <v/>
      </c>
      <c r="M27" s="43" t="str">
        <f t="shared" si="1"/>
        <v/>
      </c>
      <c r="N27" s="35"/>
      <c r="O27" s="35"/>
      <c r="P27" s="35"/>
      <c r="Q27" s="35"/>
      <c r="R27" s="35"/>
      <c r="S27" s="35"/>
      <c r="T27" s="35"/>
      <c r="U27" s="35"/>
      <c r="V27" s="35"/>
      <c r="W27" s="35"/>
      <c r="X27" s="35"/>
      <c r="Y27" s="35"/>
      <c r="Z27" s="35"/>
      <c r="AA27" s="35"/>
      <c r="AB27" s="35"/>
      <c r="AC27" s="35"/>
      <c r="AD27" s="35"/>
      <c r="AE27" s="35"/>
      <c r="AF27" s="35"/>
      <c r="AG27" s="35"/>
      <c r="AH27" s="35"/>
      <c r="AI27" s="35"/>
    </row>
    <row r="28" spans="1:35" s="1" customFormat="1" ht="45" customHeight="1" x14ac:dyDescent="0.25">
      <c r="A28" s="35"/>
      <c r="B28" s="86" t="s">
        <v>90</v>
      </c>
      <c r="C28" s="108"/>
      <c r="D28" s="108"/>
      <c r="E28" s="108"/>
      <c r="F28" s="85" t="s">
        <v>209</v>
      </c>
      <c r="G28" s="85" t="s">
        <v>216</v>
      </c>
      <c r="H28" s="55" t="s">
        <v>262</v>
      </c>
      <c r="I28" s="107"/>
      <c r="J28" s="110"/>
      <c r="K28" s="41">
        <f t="shared" si="0"/>
        <v>0</v>
      </c>
      <c r="L28" s="42" t="str">
        <f>IFERROR(IF($L$10="Tarif 2022",VLOOKUP(H28,Tarif2022[],2,FALSE),VLOOKUP(H28,Tarif2022[],2,FALSE)),"")</f>
        <v/>
      </c>
      <c r="M28" s="43" t="str">
        <f t="shared" si="1"/>
        <v/>
      </c>
      <c r="N28" s="35"/>
      <c r="O28" s="35"/>
      <c r="P28" s="35"/>
      <c r="Q28" s="35"/>
      <c r="R28" s="35"/>
      <c r="S28" s="35"/>
      <c r="T28" s="35"/>
      <c r="U28" s="35"/>
      <c r="V28" s="35"/>
      <c r="W28" s="35"/>
      <c r="X28" s="35"/>
      <c r="Y28" s="35"/>
      <c r="Z28" s="35"/>
      <c r="AA28" s="35"/>
      <c r="AB28" s="35"/>
      <c r="AC28" s="35"/>
      <c r="AD28" s="35"/>
      <c r="AE28" s="35"/>
      <c r="AF28" s="35"/>
      <c r="AG28" s="35"/>
      <c r="AH28" s="35"/>
      <c r="AI28" s="35"/>
    </row>
    <row r="29" spans="1:35" s="1" customFormat="1" ht="45" customHeight="1" x14ac:dyDescent="0.25">
      <c r="A29" s="35"/>
      <c r="B29" s="86" t="s">
        <v>91</v>
      </c>
      <c r="C29" s="108"/>
      <c r="D29" s="108"/>
      <c r="E29" s="108"/>
      <c r="F29" s="85" t="s">
        <v>209</v>
      </c>
      <c r="G29" s="85" t="s">
        <v>216</v>
      </c>
      <c r="H29" s="55" t="s">
        <v>262</v>
      </c>
      <c r="I29" s="107"/>
      <c r="J29" s="110"/>
      <c r="K29" s="41">
        <f t="shared" si="0"/>
        <v>0</v>
      </c>
      <c r="L29" s="42" t="str">
        <f>IFERROR(IF($L$10="Tarif 2022",VLOOKUP(H29,Tarif2022[],2,FALSE),VLOOKUP(H29,Tarif2022[],2,FALSE)),"")</f>
        <v/>
      </c>
      <c r="M29" s="43" t="str">
        <f t="shared" si="1"/>
        <v/>
      </c>
      <c r="N29" s="35"/>
      <c r="O29" s="35"/>
      <c r="P29" s="35"/>
      <c r="Q29" s="35"/>
      <c r="R29" s="35"/>
      <c r="S29" s="35"/>
      <c r="T29" s="35"/>
      <c r="U29" s="35"/>
      <c r="V29" s="35"/>
      <c r="W29" s="35"/>
      <c r="X29" s="35"/>
      <c r="Y29" s="35"/>
      <c r="Z29" s="35"/>
      <c r="AA29" s="35"/>
      <c r="AB29" s="35"/>
      <c r="AC29" s="35"/>
      <c r="AD29" s="35"/>
      <c r="AE29" s="35"/>
      <c r="AF29" s="35"/>
      <c r="AG29" s="35"/>
      <c r="AH29" s="35"/>
      <c r="AI29" s="35"/>
    </row>
    <row r="30" spans="1:35" s="1" customFormat="1" ht="45" customHeight="1" x14ac:dyDescent="0.25">
      <c r="A30" s="35"/>
      <c r="B30" s="86" t="s">
        <v>92</v>
      </c>
      <c r="C30" s="108"/>
      <c r="D30" s="108"/>
      <c r="E30" s="108"/>
      <c r="F30" s="85" t="s">
        <v>209</v>
      </c>
      <c r="G30" s="85" t="s">
        <v>216</v>
      </c>
      <c r="H30" s="55" t="s">
        <v>262</v>
      </c>
      <c r="I30" s="107"/>
      <c r="J30" s="110"/>
      <c r="K30" s="41">
        <f t="shared" si="0"/>
        <v>0</v>
      </c>
      <c r="L30" s="42" t="str">
        <f>IFERROR(IF($L$10="Tarif 2022",VLOOKUP(H30,Tarif2022[],2,FALSE),VLOOKUP(H30,Tarif2022[],2,FALSE)),"")</f>
        <v/>
      </c>
      <c r="M30" s="43" t="str">
        <f t="shared" si="1"/>
        <v/>
      </c>
      <c r="N30" s="35"/>
      <c r="O30" s="35"/>
      <c r="P30" s="35"/>
      <c r="Q30" s="35"/>
      <c r="R30" s="35"/>
      <c r="S30" s="35"/>
      <c r="T30" s="35"/>
      <c r="U30" s="35"/>
      <c r="V30" s="35"/>
      <c r="W30" s="35"/>
      <c r="X30" s="35"/>
      <c r="Y30" s="35"/>
      <c r="Z30" s="35"/>
      <c r="AA30" s="35"/>
      <c r="AB30" s="35"/>
      <c r="AC30" s="35"/>
      <c r="AD30" s="35"/>
      <c r="AE30" s="35"/>
      <c r="AF30" s="35"/>
      <c r="AG30" s="35"/>
      <c r="AH30" s="35"/>
      <c r="AI30" s="35"/>
    </row>
    <row r="31" spans="1:35" s="1" customFormat="1" ht="45" customHeight="1" x14ac:dyDescent="0.25">
      <c r="A31" s="35"/>
      <c r="B31" s="86" t="s">
        <v>93</v>
      </c>
      <c r="C31" s="108"/>
      <c r="D31" s="108"/>
      <c r="E31" s="108"/>
      <c r="F31" s="85" t="s">
        <v>209</v>
      </c>
      <c r="G31" s="85" t="s">
        <v>216</v>
      </c>
      <c r="H31" s="55" t="s">
        <v>262</v>
      </c>
      <c r="I31" s="107"/>
      <c r="J31" s="110"/>
      <c r="K31" s="41">
        <f t="shared" si="0"/>
        <v>0</v>
      </c>
      <c r="L31" s="42" t="str">
        <f>IFERROR(IF($L$10="Tarif 2022",VLOOKUP(H31,Tarif2022[],2,FALSE),VLOOKUP(H31,Tarif2022[],2,FALSE)),"")</f>
        <v/>
      </c>
      <c r="M31" s="43" t="str">
        <f t="shared" si="1"/>
        <v/>
      </c>
      <c r="N31" s="35"/>
      <c r="O31" s="35"/>
      <c r="P31" s="35"/>
      <c r="Q31" s="35"/>
      <c r="R31" s="35"/>
      <c r="S31" s="35"/>
      <c r="T31" s="35"/>
      <c r="U31" s="35"/>
      <c r="V31" s="35"/>
      <c r="W31" s="35"/>
      <c r="X31" s="35"/>
      <c r="Y31" s="35"/>
      <c r="Z31" s="35"/>
      <c r="AA31" s="35"/>
      <c r="AB31" s="35"/>
      <c r="AC31" s="35"/>
      <c r="AD31" s="35"/>
      <c r="AE31" s="35"/>
      <c r="AF31" s="35"/>
      <c r="AG31" s="35"/>
      <c r="AH31" s="35"/>
      <c r="AI31" s="35"/>
    </row>
    <row r="32" spans="1:35" s="1" customFormat="1" ht="45" customHeight="1" x14ac:dyDescent="0.25">
      <c r="A32" s="35"/>
      <c r="B32" s="86" t="s">
        <v>94</v>
      </c>
      <c r="C32" s="108"/>
      <c r="D32" s="108"/>
      <c r="E32" s="108"/>
      <c r="F32" s="85" t="s">
        <v>209</v>
      </c>
      <c r="G32" s="85" t="s">
        <v>216</v>
      </c>
      <c r="H32" s="55" t="s">
        <v>262</v>
      </c>
      <c r="I32" s="107"/>
      <c r="J32" s="110"/>
      <c r="K32" s="41">
        <f t="shared" si="0"/>
        <v>0</v>
      </c>
      <c r="L32" s="42" t="str">
        <f>IFERROR(IF($L$10="Tarif 2022",VLOOKUP(H32,Tarif2022[],2,FALSE),VLOOKUP(H32,Tarif2022[],2,FALSE)),"")</f>
        <v/>
      </c>
      <c r="M32" s="43" t="str">
        <f t="shared" si="1"/>
        <v/>
      </c>
      <c r="N32" s="35"/>
      <c r="O32" s="35"/>
      <c r="P32" s="35"/>
      <c r="Q32" s="35"/>
      <c r="R32" s="35"/>
      <c r="S32" s="35"/>
      <c r="T32" s="35"/>
      <c r="U32" s="35"/>
      <c r="V32" s="35"/>
      <c r="W32" s="35"/>
      <c r="X32" s="35"/>
      <c r="Y32" s="35"/>
      <c r="Z32" s="35"/>
      <c r="AA32" s="35"/>
      <c r="AB32" s="35"/>
      <c r="AC32" s="35"/>
      <c r="AD32" s="35"/>
      <c r="AE32" s="35"/>
      <c r="AF32" s="35"/>
      <c r="AG32" s="35"/>
      <c r="AH32" s="35"/>
      <c r="AI32" s="35"/>
    </row>
    <row r="33" spans="1:35" s="1" customFormat="1" ht="45" customHeight="1" x14ac:dyDescent="0.25">
      <c r="A33" s="35"/>
      <c r="B33" s="86" t="s">
        <v>95</v>
      </c>
      <c r="C33" s="108"/>
      <c r="D33" s="108"/>
      <c r="E33" s="108"/>
      <c r="F33" s="85" t="s">
        <v>209</v>
      </c>
      <c r="G33" s="85" t="s">
        <v>216</v>
      </c>
      <c r="H33" s="55" t="s">
        <v>262</v>
      </c>
      <c r="I33" s="107"/>
      <c r="J33" s="110"/>
      <c r="K33" s="41">
        <f t="shared" si="0"/>
        <v>0</v>
      </c>
      <c r="L33" s="42" t="str">
        <f>IFERROR(IF($L$10="Tarif 2022",VLOOKUP(H33,Tarif2022[],2,FALSE),VLOOKUP(H33,Tarif2022[],2,FALSE)),"")</f>
        <v/>
      </c>
      <c r="M33" s="43" t="str">
        <f t="shared" si="1"/>
        <v/>
      </c>
      <c r="N33" s="35"/>
      <c r="O33" s="35"/>
      <c r="P33" s="35"/>
      <c r="Q33" s="35"/>
      <c r="R33" s="35"/>
      <c r="S33" s="35"/>
      <c r="T33" s="35"/>
      <c r="U33" s="35"/>
      <c r="V33" s="35"/>
      <c r="W33" s="35"/>
      <c r="X33" s="35"/>
      <c r="Y33" s="35"/>
      <c r="Z33" s="35"/>
      <c r="AA33" s="35"/>
      <c r="AB33" s="35"/>
      <c r="AC33" s="35"/>
      <c r="AD33" s="35"/>
      <c r="AE33" s="35"/>
      <c r="AF33" s="35"/>
      <c r="AG33" s="35"/>
      <c r="AH33" s="35"/>
      <c r="AI33" s="35"/>
    </row>
    <row r="34" spans="1:35" s="1" customFormat="1" ht="45" customHeight="1" x14ac:dyDescent="0.25">
      <c r="A34" s="35"/>
      <c r="B34" s="86" t="s">
        <v>96</v>
      </c>
      <c r="C34" s="108"/>
      <c r="D34" s="108"/>
      <c r="E34" s="108"/>
      <c r="F34" s="85" t="s">
        <v>209</v>
      </c>
      <c r="G34" s="85" t="s">
        <v>216</v>
      </c>
      <c r="H34" s="55" t="s">
        <v>262</v>
      </c>
      <c r="I34" s="107"/>
      <c r="J34" s="110"/>
      <c r="K34" s="41">
        <f t="shared" si="0"/>
        <v>0</v>
      </c>
      <c r="L34" s="42" t="str">
        <f>IFERROR(IF($L$10="Tarif 2022",VLOOKUP(H34,Tarif2022[],2,FALSE),VLOOKUP(H34,Tarif2022[],2,FALSE)),"")</f>
        <v/>
      </c>
      <c r="M34" s="43" t="str">
        <f t="shared" si="1"/>
        <v/>
      </c>
      <c r="N34" s="35"/>
      <c r="O34" s="35"/>
      <c r="P34" s="35"/>
      <c r="Q34" s="35"/>
      <c r="R34" s="35"/>
      <c r="S34" s="35"/>
      <c r="T34" s="35"/>
      <c r="U34" s="35"/>
      <c r="V34" s="35"/>
      <c r="W34" s="35"/>
      <c r="X34" s="35"/>
      <c r="Y34" s="35"/>
      <c r="Z34" s="35"/>
      <c r="AA34" s="35"/>
      <c r="AB34" s="35"/>
      <c r="AC34" s="35"/>
      <c r="AD34" s="35"/>
      <c r="AE34" s="35"/>
      <c r="AF34" s="35"/>
      <c r="AG34" s="35"/>
      <c r="AH34" s="35"/>
      <c r="AI34" s="35"/>
    </row>
    <row r="35" spans="1:35" s="1" customFormat="1" ht="45" customHeight="1" x14ac:dyDescent="0.25">
      <c r="A35" s="35"/>
      <c r="B35" s="86" t="s">
        <v>97</v>
      </c>
      <c r="C35" s="108"/>
      <c r="D35" s="108"/>
      <c r="E35" s="108"/>
      <c r="F35" s="85" t="s">
        <v>209</v>
      </c>
      <c r="G35" s="85" t="s">
        <v>216</v>
      </c>
      <c r="H35" s="55" t="s">
        <v>262</v>
      </c>
      <c r="I35" s="107"/>
      <c r="J35" s="110"/>
      <c r="K35" s="41">
        <f t="shared" si="0"/>
        <v>0</v>
      </c>
      <c r="L35" s="42" t="str">
        <f>IFERROR(IF($L$10="Tarif 2022",VLOOKUP(H35,Tarif2022[],2,FALSE),VLOOKUP(H35,Tarif2022[],2,FALSE)),"")</f>
        <v/>
      </c>
      <c r="M35" s="43" t="str">
        <f t="shared" si="1"/>
        <v/>
      </c>
      <c r="N35" s="35"/>
      <c r="O35" s="35"/>
      <c r="P35" s="35"/>
      <c r="Q35" s="35"/>
      <c r="R35" s="35"/>
      <c r="S35" s="35"/>
      <c r="T35" s="35"/>
      <c r="U35" s="35"/>
      <c r="V35" s="35"/>
      <c r="W35" s="35"/>
      <c r="X35" s="35"/>
      <c r="Y35" s="35"/>
      <c r="Z35" s="35"/>
      <c r="AA35" s="35"/>
      <c r="AB35" s="35"/>
      <c r="AC35" s="35"/>
      <c r="AD35" s="35"/>
      <c r="AE35" s="35"/>
      <c r="AF35" s="35"/>
      <c r="AG35" s="35"/>
      <c r="AH35" s="35"/>
      <c r="AI35" s="35"/>
    </row>
    <row r="36" spans="1:35" s="1" customFormat="1" ht="45" customHeight="1" x14ac:dyDescent="0.25">
      <c r="A36" s="35"/>
      <c r="B36" s="86" t="s">
        <v>98</v>
      </c>
      <c r="C36" s="108"/>
      <c r="D36" s="108"/>
      <c r="E36" s="108"/>
      <c r="F36" s="85" t="s">
        <v>209</v>
      </c>
      <c r="G36" s="85" t="s">
        <v>216</v>
      </c>
      <c r="H36" s="55" t="s">
        <v>262</v>
      </c>
      <c r="I36" s="107"/>
      <c r="J36" s="110"/>
      <c r="K36" s="41">
        <f t="shared" si="0"/>
        <v>0</v>
      </c>
      <c r="L36" s="42" t="str">
        <f>IFERROR(IF($L$10="Tarif 2022",VLOOKUP(H36,Tarif2022[],2,FALSE),VLOOKUP(H36,Tarif2022[],2,FALSE)),"")</f>
        <v/>
      </c>
      <c r="M36" s="43" t="str">
        <f t="shared" si="1"/>
        <v/>
      </c>
      <c r="N36" s="35"/>
      <c r="O36" s="35"/>
      <c r="P36" s="35"/>
      <c r="Q36" s="35"/>
      <c r="R36" s="35"/>
      <c r="S36" s="35"/>
      <c r="T36" s="35"/>
      <c r="U36" s="35"/>
      <c r="V36" s="35"/>
      <c r="W36" s="35"/>
      <c r="X36" s="35"/>
      <c r="Y36" s="35"/>
      <c r="Z36" s="35"/>
      <c r="AA36" s="35"/>
      <c r="AB36" s="35"/>
      <c r="AC36" s="35"/>
      <c r="AD36" s="35"/>
      <c r="AE36" s="35"/>
      <c r="AF36" s="35"/>
      <c r="AG36" s="35"/>
      <c r="AH36" s="35"/>
      <c r="AI36" s="35"/>
    </row>
    <row r="37" spans="1:35" s="1" customFormat="1" ht="45" customHeight="1" x14ac:dyDescent="0.25">
      <c r="A37" s="35"/>
      <c r="B37" s="86" t="s">
        <v>99</v>
      </c>
      <c r="C37" s="108"/>
      <c r="D37" s="108"/>
      <c r="E37" s="108"/>
      <c r="F37" s="85" t="s">
        <v>209</v>
      </c>
      <c r="G37" s="85" t="s">
        <v>216</v>
      </c>
      <c r="H37" s="55" t="s">
        <v>262</v>
      </c>
      <c r="I37" s="107"/>
      <c r="J37" s="110"/>
      <c r="K37" s="41">
        <f t="shared" si="0"/>
        <v>0</v>
      </c>
      <c r="L37" s="42" t="str">
        <f>IFERROR(IF($L$10="Tarif 2022",VLOOKUP(H37,Tarif2022[],2,FALSE),VLOOKUP(H37,Tarif2022[],2,FALSE)),"")</f>
        <v/>
      </c>
      <c r="M37" s="43" t="str">
        <f t="shared" si="1"/>
        <v/>
      </c>
      <c r="N37" s="35"/>
      <c r="O37" s="35"/>
      <c r="P37" s="35"/>
      <c r="Q37" s="35"/>
      <c r="R37" s="35"/>
      <c r="S37" s="35"/>
      <c r="T37" s="35"/>
      <c r="U37" s="35"/>
      <c r="V37" s="35"/>
      <c r="W37" s="35"/>
      <c r="X37" s="35"/>
      <c r="Y37" s="35"/>
      <c r="Z37" s="35"/>
      <c r="AA37" s="35"/>
      <c r="AB37" s="35"/>
      <c r="AC37" s="35"/>
      <c r="AD37" s="35"/>
      <c r="AE37" s="35"/>
      <c r="AF37" s="35"/>
      <c r="AG37" s="35"/>
      <c r="AH37" s="35"/>
      <c r="AI37" s="35"/>
    </row>
    <row r="38" spans="1:35" s="1" customFormat="1" ht="45" customHeight="1" x14ac:dyDescent="0.25">
      <c r="A38" s="35"/>
      <c r="B38" s="86" t="s">
        <v>100</v>
      </c>
      <c r="C38" s="108"/>
      <c r="D38" s="108"/>
      <c r="E38" s="108"/>
      <c r="F38" s="85" t="s">
        <v>209</v>
      </c>
      <c r="G38" s="85" t="s">
        <v>216</v>
      </c>
      <c r="H38" s="55" t="s">
        <v>262</v>
      </c>
      <c r="I38" s="107"/>
      <c r="J38" s="110"/>
      <c r="K38" s="41">
        <f t="shared" si="0"/>
        <v>0</v>
      </c>
      <c r="L38" s="42" t="str">
        <f>IFERROR(IF($L$10="Tarif 2022",VLOOKUP(H38,Tarif2022[],2,FALSE),VLOOKUP(H38,Tarif2022[],2,FALSE)),"")</f>
        <v/>
      </c>
      <c r="M38" s="43" t="str">
        <f t="shared" si="1"/>
        <v/>
      </c>
      <c r="N38" s="35"/>
      <c r="O38" s="35"/>
      <c r="P38" s="35"/>
      <c r="Q38" s="35"/>
      <c r="R38" s="35"/>
      <c r="S38" s="35"/>
      <c r="T38" s="35"/>
      <c r="U38" s="35"/>
      <c r="V38" s="35"/>
      <c r="W38" s="35"/>
      <c r="X38" s="35"/>
      <c r="Y38" s="35"/>
      <c r="Z38" s="35"/>
      <c r="AA38" s="35"/>
      <c r="AB38" s="35"/>
      <c r="AC38" s="35"/>
      <c r="AD38" s="35"/>
      <c r="AE38" s="35"/>
      <c r="AF38" s="35"/>
      <c r="AG38" s="35"/>
      <c r="AH38" s="35"/>
      <c r="AI38" s="35"/>
    </row>
    <row r="39" spans="1:35" s="1" customFormat="1" ht="45" customHeight="1" x14ac:dyDescent="0.25">
      <c r="A39" s="35"/>
      <c r="B39" s="86" t="s">
        <v>101</v>
      </c>
      <c r="C39" s="108"/>
      <c r="D39" s="108"/>
      <c r="E39" s="108"/>
      <c r="F39" s="85" t="s">
        <v>209</v>
      </c>
      <c r="G39" s="85" t="s">
        <v>216</v>
      </c>
      <c r="H39" s="55" t="s">
        <v>262</v>
      </c>
      <c r="I39" s="107"/>
      <c r="J39" s="110"/>
      <c r="K39" s="41">
        <f t="shared" si="0"/>
        <v>0</v>
      </c>
      <c r="L39" s="42" t="str">
        <f>IFERROR(IF($L$10="Tarif 2022",VLOOKUP(H39,Tarif2022[],2,FALSE),VLOOKUP(H39,Tarif2022[],2,FALSE)),"")</f>
        <v/>
      </c>
      <c r="M39" s="43" t="str">
        <f t="shared" si="1"/>
        <v/>
      </c>
      <c r="N39" s="35"/>
      <c r="O39" s="35"/>
      <c r="P39" s="35"/>
      <c r="Q39" s="35"/>
      <c r="R39" s="35"/>
      <c r="S39" s="35"/>
      <c r="T39" s="35"/>
      <c r="U39" s="35"/>
      <c r="V39" s="35"/>
      <c r="W39" s="35"/>
      <c r="X39" s="35"/>
      <c r="Y39" s="35"/>
      <c r="Z39" s="35"/>
      <c r="AA39" s="35"/>
      <c r="AB39" s="35"/>
      <c r="AC39" s="35"/>
      <c r="AD39" s="35"/>
      <c r="AE39" s="35"/>
      <c r="AF39" s="35"/>
      <c r="AG39" s="35"/>
      <c r="AH39" s="35"/>
      <c r="AI39" s="35"/>
    </row>
    <row r="40" spans="1:35" s="1" customFormat="1" ht="45" customHeight="1" x14ac:dyDescent="0.25">
      <c r="A40" s="35"/>
      <c r="B40" s="86" t="s">
        <v>102</v>
      </c>
      <c r="C40" s="108"/>
      <c r="D40" s="108"/>
      <c r="E40" s="108"/>
      <c r="F40" s="85" t="s">
        <v>209</v>
      </c>
      <c r="G40" s="85" t="s">
        <v>216</v>
      </c>
      <c r="H40" s="55" t="s">
        <v>262</v>
      </c>
      <c r="I40" s="107"/>
      <c r="J40" s="110"/>
      <c r="K40" s="41">
        <f t="shared" si="0"/>
        <v>0</v>
      </c>
      <c r="L40" s="42" t="str">
        <f>IFERROR(IF($L$10="Tarif 2022",VLOOKUP(H40,Tarif2022[],2,FALSE),VLOOKUP(H40,Tarif2022[],2,FALSE)),"")</f>
        <v/>
      </c>
      <c r="M40" s="43" t="str">
        <f t="shared" si="1"/>
        <v/>
      </c>
      <c r="N40" s="35"/>
      <c r="O40" s="35"/>
      <c r="P40" s="35"/>
      <c r="Q40" s="35"/>
      <c r="R40" s="35"/>
      <c r="S40" s="35"/>
      <c r="T40" s="35"/>
      <c r="U40" s="35"/>
      <c r="V40" s="35"/>
      <c r="W40" s="35"/>
      <c r="X40" s="35"/>
      <c r="Y40" s="35"/>
      <c r="Z40" s="35"/>
      <c r="AA40" s="35"/>
      <c r="AB40" s="35"/>
      <c r="AC40" s="35"/>
      <c r="AD40" s="35"/>
      <c r="AE40" s="35"/>
      <c r="AF40" s="35"/>
      <c r="AG40" s="35"/>
      <c r="AH40" s="35"/>
      <c r="AI40" s="35"/>
    </row>
    <row r="41" spans="1:35" s="1" customFormat="1" ht="45" customHeight="1" x14ac:dyDescent="0.25">
      <c r="A41" s="35"/>
      <c r="B41" s="86" t="s">
        <v>103</v>
      </c>
      <c r="C41" s="108"/>
      <c r="D41" s="108"/>
      <c r="E41" s="108"/>
      <c r="F41" s="85" t="s">
        <v>209</v>
      </c>
      <c r="G41" s="85" t="s">
        <v>216</v>
      </c>
      <c r="H41" s="55" t="s">
        <v>262</v>
      </c>
      <c r="I41" s="107"/>
      <c r="J41" s="110"/>
      <c r="K41" s="41">
        <f t="shared" si="0"/>
        <v>0</v>
      </c>
      <c r="L41" s="42" t="str">
        <f>IFERROR(IF($L$10="Tarif 2022",VLOOKUP(H41,Tarif2022[],2,FALSE),VLOOKUP(H41,Tarif2022[],2,FALSE)),"")</f>
        <v/>
      </c>
      <c r="M41" s="43" t="str">
        <f t="shared" si="1"/>
        <v/>
      </c>
      <c r="N41" s="35"/>
      <c r="O41" s="35"/>
      <c r="P41" s="35"/>
      <c r="Q41" s="35"/>
      <c r="R41" s="35"/>
      <c r="S41" s="35"/>
      <c r="T41" s="35"/>
      <c r="U41" s="35"/>
      <c r="V41" s="35"/>
      <c r="W41" s="35"/>
      <c r="X41" s="35"/>
      <c r="Y41" s="35"/>
      <c r="Z41" s="35"/>
      <c r="AA41" s="35"/>
      <c r="AB41" s="35"/>
      <c r="AC41" s="35"/>
      <c r="AD41" s="35"/>
      <c r="AE41" s="35"/>
      <c r="AF41" s="35"/>
      <c r="AG41" s="35"/>
      <c r="AH41" s="35"/>
      <c r="AI41" s="35"/>
    </row>
    <row r="42" spans="1:35" s="1" customFormat="1" ht="45" customHeight="1" x14ac:dyDescent="0.25">
      <c r="A42" s="35"/>
      <c r="B42" s="86" t="s">
        <v>104</v>
      </c>
      <c r="C42" s="108"/>
      <c r="D42" s="108"/>
      <c r="E42" s="108"/>
      <c r="F42" s="85" t="s">
        <v>209</v>
      </c>
      <c r="G42" s="85" t="s">
        <v>216</v>
      </c>
      <c r="H42" s="55" t="s">
        <v>262</v>
      </c>
      <c r="I42" s="107"/>
      <c r="J42" s="110"/>
      <c r="K42" s="41">
        <f t="shared" ref="K42:K66" si="2">I42/1000*J42</f>
        <v>0</v>
      </c>
      <c r="L42" s="42" t="str">
        <f>IFERROR(IF($L$10="Tarif 2022",VLOOKUP(H42,Tarif2022[],2,FALSE),VLOOKUP(H42,Tarif2022[],2,FALSE)),"")</f>
        <v/>
      </c>
      <c r="M42" s="43" t="str">
        <f t="shared" si="1"/>
        <v/>
      </c>
      <c r="N42" s="35"/>
      <c r="O42" s="35"/>
      <c r="P42" s="35"/>
      <c r="Q42" s="35"/>
      <c r="R42" s="35"/>
      <c r="S42" s="35"/>
      <c r="T42" s="35"/>
      <c r="U42" s="35"/>
      <c r="V42" s="35"/>
      <c r="W42" s="35"/>
      <c r="X42" s="35"/>
      <c r="Y42" s="35"/>
      <c r="Z42" s="35"/>
      <c r="AA42" s="35"/>
      <c r="AB42" s="35"/>
      <c r="AC42" s="35"/>
      <c r="AD42" s="35"/>
      <c r="AE42" s="35"/>
      <c r="AF42" s="35"/>
      <c r="AG42" s="35"/>
      <c r="AH42" s="35"/>
      <c r="AI42" s="35"/>
    </row>
    <row r="43" spans="1:35" s="1" customFormat="1" ht="45" customHeight="1" x14ac:dyDescent="0.25">
      <c r="A43" s="35"/>
      <c r="B43" s="86" t="s">
        <v>105</v>
      </c>
      <c r="C43" s="108"/>
      <c r="D43" s="108"/>
      <c r="E43" s="108"/>
      <c r="F43" s="85" t="s">
        <v>209</v>
      </c>
      <c r="G43" s="85" t="s">
        <v>216</v>
      </c>
      <c r="H43" s="55" t="s">
        <v>262</v>
      </c>
      <c r="I43" s="107"/>
      <c r="J43" s="110"/>
      <c r="K43" s="41">
        <f t="shared" si="2"/>
        <v>0</v>
      </c>
      <c r="L43" s="42" t="str">
        <f>IFERROR(IF($L$10="Tarif 2022",VLOOKUP(H43,Tarif2022[],2,FALSE),VLOOKUP(H43,Tarif2022[],2,FALSE)),"")</f>
        <v/>
      </c>
      <c r="M43" s="43" t="str">
        <f t="shared" si="1"/>
        <v/>
      </c>
      <c r="N43" s="35"/>
      <c r="O43" s="35"/>
      <c r="P43" s="35"/>
      <c r="Q43" s="35"/>
      <c r="R43" s="35"/>
      <c r="S43" s="35"/>
      <c r="T43" s="35"/>
      <c r="U43" s="35"/>
      <c r="V43" s="35"/>
      <c r="W43" s="35"/>
      <c r="X43" s="35"/>
      <c r="Y43" s="35"/>
      <c r="Z43" s="35"/>
      <c r="AA43" s="35"/>
      <c r="AB43" s="35"/>
      <c r="AC43" s="35"/>
      <c r="AD43" s="35"/>
      <c r="AE43" s="35"/>
      <c r="AF43" s="35"/>
      <c r="AG43" s="35"/>
      <c r="AH43" s="35"/>
      <c r="AI43" s="35"/>
    </row>
    <row r="44" spans="1:35" s="1" customFormat="1" ht="45" customHeight="1" x14ac:dyDescent="0.25">
      <c r="A44" s="35"/>
      <c r="B44" s="86" t="s">
        <v>106</v>
      </c>
      <c r="C44" s="108"/>
      <c r="D44" s="108"/>
      <c r="E44" s="108"/>
      <c r="F44" s="85" t="s">
        <v>209</v>
      </c>
      <c r="G44" s="85" t="s">
        <v>216</v>
      </c>
      <c r="H44" s="55" t="s">
        <v>262</v>
      </c>
      <c r="I44" s="107"/>
      <c r="J44" s="110"/>
      <c r="K44" s="41">
        <f t="shared" si="2"/>
        <v>0</v>
      </c>
      <c r="L44" s="42" t="str">
        <f>IFERROR(IF($L$10="Tarif 2022",VLOOKUP(H44,Tarif2022[],2,FALSE),VLOOKUP(H44,Tarif2022[],2,FALSE)),"")</f>
        <v/>
      </c>
      <c r="M44" s="43" t="str">
        <f t="shared" si="1"/>
        <v/>
      </c>
      <c r="N44" s="35"/>
      <c r="O44" s="35"/>
      <c r="P44" s="35"/>
      <c r="Q44" s="35"/>
      <c r="R44" s="35"/>
      <c r="S44" s="35"/>
      <c r="T44" s="35"/>
      <c r="U44" s="35"/>
      <c r="V44" s="35"/>
      <c r="W44" s="35"/>
      <c r="X44" s="35"/>
      <c r="Y44" s="35"/>
      <c r="Z44" s="35"/>
      <c r="AA44" s="35"/>
      <c r="AB44" s="35"/>
      <c r="AC44" s="35"/>
      <c r="AD44" s="35"/>
      <c r="AE44" s="35"/>
      <c r="AF44" s="35"/>
      <c r="AG44" s="35"/>
      <c r="AH44" s="35"/>
      <c r="AI44" s="35"/>
    </row>
    <row r="45" spans="1:35" s="1" customFormat="1" ht="45" customHeight="1" x14ac:dyDescent="0.25">
      <c r="A45" s="35"/>
      <c r="B45" s="86" t="s">
        <v>107</v>
      </c>
      <c r="C45" s="108"/>
      <c r="D45" s="108"/>
      <c r="E45" s="108"/>
      <c r="F45" s="85" t="s">
        <v>209</v>
      </c>
      <c r="G45" s="85" t="s">
        <v>216</v>
      </c>
      <c r="H45" s="55" t="s">
        <v>262</v>
      </c>
      <c r="I45" s="107"/>
      <c r="J45" s="110"/>
      <c r="K45" s="41">
        <f t="shared" si="2"/>
        <v>0</v>
      </c>
      <c r="L45" s="42" t="str">
        <f>IFERROR(IF($L$10="Tarif 2022",VLOOKUP(H45,Tarif2022[],2,FALSE),VLOOKUP(H45,Tarif2022[],2,FALSE)),"")</f>
        <v/>
      </c>
      <c r="M45" s="43" t="str">
        <f t="shared" si="1"/>
        <v/>
      </c>
      <c r="N45" s="35"/>
      <c r="O45" s="35"/>
      <c r="P45" s="35"/>
      <c r="Q45" s="35"/>
      <c r="R45" s="35"/>
      <c r="S45" s="35"/>
      <c r="T45" s="35"/>
      <c r="U45" s="35"/>
      <c r="V45" s="35"/>
      <c r="W45" s="35"/>
      <c r="X45" s="35"/>
      <c r="Y45" s="35"/>
      <c r="Z45" s="35"/>
      <c r="AA45" s="35"/>
      <c r="AB45" s="35"/>
      <c r="AC45" s="35"/>
      <c r="AD45" s="35"/>
      <c r="AE45" s="35"/>
      <c r="AF45" s="35"/>
      <c r="AG45" s="35"/>
      <c r="AH45" s="35"/>
      <c r="AI45" s="35"/>
    </row>
    <row r="46" spans="1:35" s="1" customFormat="1" ht="45" customHeight="1" x14ac:dyDescent="0.25">
      <c r="A46" s="35"/>
      <c r="B46" s="86" t="s">
        <v>108</v>
      </c>
      <c r="C46" s="108"/>
      <c r="D46" s="108"/>
      <c r="E46" s="108"/>
      <c r="F46" s="85" t="s">
        <v>209</v>
      </c>
      <c r="G46" s="85" t="s">
        <v>216</v>
      </c>
      <c r="H46" s="55" t="s">
        <v>262</v>
      </c>
      <c r="I46" s="107"/>
      <c r="J46" s="110"/>
      <c r="K46" s="41">
        <f t="shared" si="2"/>
        <v>0</v>
      </c>
      <c r="L46" s="42" t="str">
        <f>IFERROR(IF($L$10="Tarif 2022",VLOOKUP(H46,Tarif2022[],2,FALSE),VLOOKUP(H46,Tarif2022[],2,FALSE)),"")</f>
        <v/>
      </c>
      <c r="M46" s="43" t="str">
        <f>IFERROR(L46*K46*$L$10*0.01,"")</f>
        <v/>
      </c>
      <c r="N46" s="35"/>
      <c r="O46" s="35"/>
      <c r="P46" s="35"/>
      <c r="Q46" s="35"/>
      <c r="R46" s="35"/>
      <c r="S46" s="35"/>
      <c r="T46" s="35"/>
      <c r="U46" s="35"/>
      <c r="V46" s="35"/>
      <c r="W46" s="35"/>
      <c r="X46" s="35"/>
      <c r="Y46" s="35"/>
      <c r="Z46" s="35"/>
      <c r="AA46" s="35"/>
      <c r="AB46" s="35"/>
      <c r="AC46" s="35"/>
      <c r="AD46" s="35"/>
      <c r="AE46" s="35"/>
      <c r="AF46" s="35"/>
      <c r="AG46" s="35"/>
      <c r="AH46" s="35"/>
      <c r="AI46" s="35"/>
    </row>
    <row r="47" spans="1:35" s="1" customFormat="1" ht="45" customHeight="1" x14ac:dyDescent="0.25">
      <c r="A47" s="35"/>
      <c r="B47" s="86" t="s">
        <v>112</v>
      </c>
      <c r="C47" s="108"/>
      <c r="D47" s="108"/>
      <c r="E47" s="108"/>
      <c r="F47" s="85" t="s">
        <v>209</v>
      </c>
      <c r="G47" s="85" t="s">
        <v>216</v>
      </c>
      <c r="H47" s="55" t="s">
        <v>262</v>
      </c>
      <c r="I47" s="107"/>
      <c r="J47" s="110"/>
      <c r="K47" s="41">
        <f t="shared" si="2"/>
        <v>0</v>
      </c>
      <c r="L47" s="42" t="str">
        <f>IFERROR(IF($L$10="Tarif 2022",VLOOKUP(H47,Tarif2022[],2,FALSE),VLOOKUP(H47,Tarif2022[],2,FALSE)),"")</f>
        <v/>
      </c>
      <c r="M47" s="43" t="str">
        <f t="shared" si="1"/>
        <v/>
      </c>
      <c r="N47" s="35"/>
      <c r="O47" s="35"/>
      <c r="P47" s="35"/>
      <c r="Q47" s="35"/>
      <c r="R47" s="35"/>
      <c r="S47" s="35"/>
      <c r="T47" s="35"/>
      <c r="U47" s="35"/>
      <c r="V47" s="35"/>
      <c r="W47" s="35"/>
      <c r="X47" s="35"/>
      <c r="Y47" s="35"/>
      <c r="Z47" s="35"/>
      <c r="AA47" s="35"/>
      <c r="AB47" s="35"/>
      <c r="AC47" s="35"/>
      <c r="AD47" s="35"/>
      <c r="AE47" s="35"/>
      <c r="AF47" s="35"/>
      <c r="AG47" s="35"/>
      <c r="AH47" s="35"/>
      <c r="AI47" s="35"/>
    </row>
    <row r="48" spans="1:35" s="1" customFormat="1" ht="45" customHeight="1" x14ac:dyDescent="0.25">
      <c r="A48" s="35"/>
      <c r="B48" s="86" t="s">
        <v>113</v>
      </c>
      <c r="C48" s="108"/>
      <c r="D48" s="108"/>
      <c r="E48" s="108"/>
      <c r="F48" s="85" t="s">
        <v>209</v>
      </c>
      <c r="G48" s="85" t="s">
        <v>216</v>
      </c>
      <c r="H48" s="55" t="s">
        <v>262</v>
      </c>
      <c r="I48" s="107"/>
      <c r="J48" s="110"/>
      <c r="K48" s="41">
        <f t="shared" si="2"/>
        <v>0</v>
      </c>
      <c r="L48" s="42" t="str">
        <f>IFERROR(IF($L$10="Tarif 2022",VLOOKUP(H48,Tarif2022[],2,FALSE),VLOOKUP(H48,Tarif2022[],2,FALSE)),"")</f>
        <v/>
      </c>
      <c r="M48" s="43" t="str">
        <f t="shared" si="1"/>
        <v/>
      </c>
      <c r="N48" s="35"/>
      <c r="O48" s="35"/>
      <c r="P48" s="35"/>
      <c r="Q48" s="35"/>
      <c r="R48" s="35"/>
      <c r="S48" s="35"/>
      <c r="T48" s="35"/>
      <c r="U48" s="35"/>
      <c r="V48" s="35"/>
      <c r="W48" s="35"/>
      <c r="X48" s="35"/>
      <c r="Y48" s="35"/>
      <c r="Z48" s="35"/>
      <c r="AA48" s="35"/>
      <c r="AB48" s="35"/>
      <c r="AC48" s="35"/>
      <c r="AD48" s="35"/>
      <c r="AE48" s="35"/>
      <c r="AF48" s="35"/>
      <c r="AG48" s="35"/>
      <c r="AH48" s="35"/>
      <c r="AI48" s="35"/>
    </row>
    <row r="49" spans="1:35" s="1" customFormat="1" ht="45" customHeight="1" x14ac:dyDescent="0.25">
      <c r="A49" s="35"/>
      <c r="B49" s="86" t="s">
        <v>114</v>
      </c>
      <c r="C49" s="108"/>
      <c r="D49" s="108"/>
      <c r="E49" s="108"/>
      <c r="F49" s="85" t="s">
        <v>209</v>
      </c>
      <c r="G49" s="85" t="s">
        <v>216</v>
      </c>
      <c r="H49" s="55" t="s">
        <v>262</v>
      </c>
      <c r="I49" s="107"/>
      <c r="J49" s="110"/>
      <c r="K49" s="41">
        <f t="shared" si="2"/>
        <v>0</v>
      </c>
      <c r="L49" s="42" t="str">
        <f>IFERROR(IF($L$10="Tarif 2022",VLOOKUP(H49,Tarif2022[],2,FALSE),VLOOKUP(H49,Tarif2022[],2,FALSE)),"")</f>
        <v/>
      </c>
      <c r="M49" s="43" t="str">
        <f t="shared" si="1"/>
        <v/>
      </c>
      <c r="N49" s="35"/>
      <c r="O49" s="35"/>
      <c r="P49" s="35"/>
      <c r="Q49" s="35"/>
      <c r="R49" s="35"/>
      <c r="S49" s="35"/>
      <c r="T49" s="35"/>
      <c r="U49" s="35"/>
      <c r="V49" s="35"/>
      <c r="W49" s="35"/>
      <c r="X49" s="35"/>
      <c r="Y49" s="35"/>
      <c r="Z49" s="35"/>
      <c r="AA49" s="35"/>
      <c r="AB49" s="35"/>
      <c r="AC49" s="35"/>
      <c r="AD49" s="35"/>
      <c r="AE49" s="35"/>
      <c r="AF49" s="35"/>
      <c r="AG49" s="35"/>
      <c r="AH49" s="35"/>
      <c r="AI49" s="35"/>
    </row>
    <row r="50" spans="1:35" s="1" customFormat="1" ht="45" customHeight="1" x14ac:dyDescent="0.25">
      <c r="A50" s="35"/>
      <c r="B50" s="86" t="s">
        <v>115</v>
      </c>
      <c r="C50" s="108"/>
      <c r="D50" s="108"/>
      <c r="E50" s="108"/>
      <c r="F50" s="85" t="s">
        <v>209</v>
      </c>
      <c r="G50" s="85" t="s">
        <v>216</v>
      </c>
      <c r="H50" s="55" t="s">
        <v>262</v>
      </c>
      <c r="I50" s="107"/>
      <c r="J50" s="110"/>
      <c r="K50" s="41">
        <f t="shared" si="2"/>
        <v>0</v>
      </c>
      <c r="L50" s="42" t="str">
        <f>IFERROR(IF($L$10="Tarif 2022",VLOOKUP(H50,Tarif2022[],2,FALSE),VLOOKUP(H50,Tarif2022[],2,FALSE)),"")</f>
        <v/>
      </c>
      <c r="M50" s="43" t="str">
        <f t="shared" si="1"/>
        <v/>
      </c>
      <c r="N50" s="35"/>
      <c r="O50" s="35"/>
      <c r="P50" s="35"/>
      <c r="Q50" s="35"/>
      <c r="R50" s="35"/>
      <c r="S50" s="35"/>
      <c r="T50" s="35"/>
      <c r="U50" s="35"/>
      <c r="V50" s="35"/>
      <c r="W50" s="35"/>
      <c r="X50" s="35"/>
      <c r="Y50" s="35"/>
      <c r="Z50" s="35"/>
      <c r="AA50" s="35"/>
      <c r="AB50" s="35"/>
      <c r="AC50" s="35"/>
      <c r="AD50" s="35"/>
      <c r="AE50" s="35"/>
      <c r="AF50" s="35"/>
      <c r="AG50" s="35"/>
      <c r="AH50" s="35"/>
      <c r="AI50" s="35"/>
    </row>
    <row r="51" spans="1:35" s="1" customFormat="1" ht="45" customHeight="1" x14ac:dyDescent="0.25">
      <c r="A51" s="35"/>
      <c r="B51" s="86" t="s">
        <v>116</v>
      </c>
      <c r="C51" s="108"/>
      <c r="D51" s="108"/>
      <c r="E51" s="108"/>
      <c r="F51" s="85" t="s">
        <v>209</v>
      </c>
      <c r="G51" s="85" t="s">
        <v>216</v>
      </c>
      <c r="H51" s="55" t="s">
        <v>262</v>
      </c>
      <c r="I51" s="107"/>
      <c r="J51" s="110"/>
      <c r="K51" s="41">
        <f t="shared" si="2"/>
        <v>0</v>
      </c>
      <c r="L51" s="42" t="str">
        <f>IFERROR(IF($L$10="Tarif 2022",VLOOKUP(H51,Tarif2022[],2,FALSE),VLOOKUP(H51,Tarif2022[],2,FALSE)),"")</f>
        <v/>
      </c>
      <c r="M51" s="43" t="str">
        <f t="shared" si="1"/>
        <v/>
      </c>
      <c r="N51" s="35"/>
      <c r="O51" s="35"/>
      <c r="P51" s="35"/>
      <c r="Q51" s="35"/>
      <c r="R51" s="35"/>
      <c r="S51" s="35"/>
      <c r="T51" s="35"/>
      <c r="U51" s="35"/>
      <c r="V51" s="35"/>
      <c r="W51" s="35"/>
      <c r="X51" s="35"/>
      <c r="Y51" s="35"/>
      <c r="Z51" s="35"/>
      <c r="AA51" s="35"/>
      <c r="AB51" s="35"/>
      <c r="AC51" s="35"/>
      <c r="AD51" s="35"/>
      <c r="AE51" s="35"/>
      <c r="AF51" s="35"/>
      <c r="AG51" s="35"/>
      <c r="AH51" s="35"/>
      <c r="AI51" s="35"/>
    </row>
    <row r="52" spans="1:35" s="1" customFormat="1" ht="45" customHeight="1" x14ac:dyDescent="0.25">
      <c r="A52" s="35"/>
      <c r="B52" s="86" t="s">
        <v>117</v>
      </c>
      <c r="C52" s="108"/>
      <c r="D52" s="108"/>
      <c r="E52" s="108"/>
      <c r="F52" s="85" t="s">
        <v>209</v>
      </c>
      <c r="G52" s="85" t="s">
        <v>216</v>
      </c>
      <c r="H52" s="55" t="s">
        <v>262</v>
      </c>
      <c r="I52" s="107"/>
      <c r="J52" s="110"/>
      <c r="K52" s="41">
        <f t="shared" si="2"/>
        <v>0</v>
      </c>
      <c r="L52" s="42" t="str">
        <f>IFERROR(IF($L$10="Tarif 2022",VLOOKUP(H52,Tarif2022[],2,FALSE),VLOOKUP(H52,Tarif2022[],2,FALSE)),"")</f>
        <v/>
      </c>
      <c r="M52" s="43" t="str">
        <f t="shared" si="1"/>
        <v/>
      </c>
      <c r="N52" s="35"/>
      <c r="O52" s="35"/>
      <c r="P52" s="35"/>
      <c r="Q52" s="35"/>
      <c r="R52" s="35"/>
      <c r="S52" s="35"/>
      <c r="T52" s="35"/>
      <c r="U52" s="35"/>
      <c r="V52" s="35"/>
      <c r="W52" s="35"/>
      <c r="X52" s="35"/>
      <c r="Y52" s="35"/>
      <c r="Z52" s="35"/>
      <c r="AA52" s="35"/>
      <c r="AB52" s="35"/>
      <c r="AC52" s="35"/>
      <c r="AD52" s="35"/>
      <c r="AE52" s="35"/>
      <c r="AF52" s="35"/>
      <c r="AG52" s="35"/>
      <c r="AH52" s="35"/>
      <c r="AI52" s="35"/>
    </row>
    <row r="53" spans="1:35" s="1" customFormat="1" ht="45" customHeight="1" x14ac:dyDescent="0.25">
      <c r="A53" s="35"/>
      <c r="B53" s="86" t="s">
        <v>118</v>
      </c>
      <c r="C53" s="108"/>
      <c r="D53" s="108"/>
      <c r="E53" s="108"/>
      <c r="F53" s="85" t="s">
        <v>209</v>
      </c>
      <c r="G53" s="85" t="s">
        <v>216</v>
      </c>
      <c r="H53" s="55" t="s">
        <v>262</v>
      </c>
      <c r="I53" s="107"/>
      <c r="J53" s="110"/>
      <c r="K53" s="41">
        <f t="shared" si="2"/>
        <v>0</v>
      </c>
      <c r="L53" s="42" t="str">
        <f>IFERROR(IF($L$10="Tarif 2022",VLOOKUP(H53,Tarif2022[],2,FALSE),VLOOKUP(H53,Tarif2022[],2,FALSE)),"")</f>
        <v/>
      </c>
      <c r="M53" s="43" t="str">
        <f t="shared" si="1"/>
        <v/>
      </c>
      <c r="N53" s="35"/>
      <c r="O53" s="35"/>
      <c r="P53" s="35"/>
      <c r="Q53" s="35"/>
      <c r="R53" s="35"/>
      <c r="S53" s="35"/>
      <c r="T53" s="35"/>
      <c r="U53" s="35"/>
      <c r="V53" s="35"/>
      <c r="W53" s="35"/>
      <c r="X53" s="35"/>
      <c r="Y53" s="35"/>
      <c r="Z53" s="35"/>
      <c r="AA53" s="35"/>
      <c r="AB53" s="35"/>
      <c r="AC53" s="35"/>
      <c r="AD53" s="35"/>
      <c r="AE53" s="35"/>
      <c r="AF53" s="35"/>
      <c r="AG53" s="35"/>
      <c r="AH53" s="35"/>
      <c r="AI53" s="35"/>
    </row>
    <row r="54" spans="1:35" s="1" customFormat="1" ht="45" customHeight="1" x14ac:dyDescent="0.25">
      <c r="A54" s="35"/>
      <c r="B54" s="86" t="s">
        <v>119</v>
      </c>
      <c r="C54" s="108"/>
      <c r="D54" s="108"/>
      <c r="E54" s="108"/>
      <c r="F54" s="85" t="s">
        <v>209</v>
      </c>
      <c r="G54" s="85" t="s">
        <v>216</v>
      </c>
      <c r="H54" s="55" t="s">
        <v>262</v>
      </c>
      <c r="I54" s="107"/>
      <c r="J54" s="110"/>
      <c r="K54" s="41">
        <f t="shared" si="2"/>
        <v>0</v>
      </c>
      <c r="L54" s="42" t="str">
        <f>IFERROR(IF($L$10="Tarif 2022",VLOOKUP(H54,Tarif2022[],2,FALSE),VLOOKUP(H54,Tarif2022[],2,FALSE)),"")</f>
        <v/>
      </c>
      <c r="M54" s="43" t="str">
        <f t="shared" si="1"/>
        <v/>
      </c>
      <c r="N54" s="35"/>
      <c r="O54" s="35"/>
      <c r="P54" s="35"/>
      <c r="Q54" s="35"/>
      <c r="R54" s="35"/>
      <c r="S54" s="35"/>
      <c r="T54" s="35"/>
      <c r="U54" s="35"/>
      <c r="V54" s="35"/>
      <c r="W54" s="35"/>
      <c r="X54" s="35"/>
      <c r="Y54" s="35"/>
      <c r="Z54" s="35"/>
      <c r="AA54" s="35"/>
      <c r="AB54" s="35"/>
      <c r="AC54" s="35"/>
      <c r="AD54" s="35"/>
      <c r="AE54" s="35"/>
      <c r="AF54" s="35"/>
      <c r="AG54" s="35"/>
      <c r="AH54" s="35"/>
      <c r="AI54" s="35"/>
    </row>
    <row r="55" spans="1:35" s="1" customFormat="1" ht="45" customHeight="1" x14ac:dyDescent="0.25">
      <c r="A55" s="35"/>
      <c r="B55" s="86" t="s">
        <v>120</v>
      </c>
      <c r="C55" s="108"/>
      <c r="D55" s="108"/>
      <c r="E55" s="108"/>
      <c r="F55" s="85" t="s">
        <v>209</v>
      </c>
      <c r="G55" s="85" t="s">
        <v>216</v>
      </c>
      <c r="H55" s="55" t="s">
        <v>262</v>
      </c>
      <c r="I55" s="107"/>
      <c r="J55" s="110"/>
      <c r="K55" s="41">
        <f t="shared" si="2"/>
        <v>0</v>
      </c>
      <c r="L55" s="42" t="str">
        <f>IFERROR(IF($L$10="Tarif 2022",VLOOKUP(H55,Tarif2022[],2,FALSE),VLOOKUP(H55,Tarif2022[],2,FALSE)),"")</f>
        <v/>
      </c>
      <c r="M55" s="43" t="str">
        <f t="shared" si="1"/>
        <v/>
      </c>
      <c r="N55" s="35"/>
      <c r="O55" s="35"/>
      <c r="P55" s="35"/>
      <c r="Q55" s="35"/>
      <c r="R55" s="35"/>
      <c r="S55" s="35"/>
      <c r="T55" s="35"/>
      <c r="U55" s="35"/>
      <c r="V55" s="35"/>
      <c r="W55" s="35"/>
      <c r="X55" s="35"/>
      <c r="Y55" s="35"/>
      <c r="Z55" s="35"/>
      <c r="AA55" s="35"/>
      <c r="AB55" s="35"/>
      <c r="AC55" s="35"/>
      <c r="AD55" s="35"/>
      <c r="AE55" s="35"/>
      <c r="AF55" s="35"/>
      <c r="AG55" s="35"/>
      <c r="AH55" s="35"/>
      <c r="AI55" s="35"/>
    </row>
    <row r="56" spans="1:35" s="1" customFormat="1" ht="45" customHeight="1" x14ac:dyDescent="0.25">
      <c r="A56" s="35"/>
      <c r="B56" s="86" t="s">
        <v>121</v>
      </c>
      <c r="C56" s="108"/>
      <c r="D56" s="108"/>
      <c r="E56" s="108"/>
      <c r="F56" s="85" t="s">
        <v>209</v>
      </c>
      <c r="G56" s="85" t="s">
        <v>216</v>
      </c>
      <c r="H56" s="55" t="s">
        <v>262</v>
      </c>
      <c r="I56" s="107"/>
      <c r="J56" s="110"/>
      <c r="K56" s="41">
        <f t="shared" si="2"/>
        <v>0</v>
      </c>
      <c r="L56" s="42" t="str">
        <f>IFERROR(IF($L$10="Tarif 2022",VLOOKUP(H56,Tarif2022[],2,FALSE),VLOOKUP(H56,Tarif2022[],2,FALSE)),"")</f>
        <v/>
      </c>
      <c r="M56" s="43" t="str">
        <f t="shared" si="1"/>
        <v/>
      </c>
      <c r="N56" s="35"/>
      <c r="O56" s="35"/>
      <c r="P56" s="35"/>
      <c r="Q56" s="35"/>
      <c r="R56" s="35"/>
      <c r="S56" s="35"/>
      <c r="T56" s="35"/>
      <c r="U56" s="35"/>
      <c r="V56" s="35"/>
      <c r="W56" s="35"/>
      <c r="X56" s="35"/>
      <c r="Y56" s="35"/>
      <c r="Z56" s="35"/>
      <c r="AA56" s="35"/>
      <c r="AB56" s="35"/>
      <c r="AC56" s="35"/>
      <c r="AD56" s="35"/>
      <c r="AE56" s="35"/>
      <c r="AF56" s="35"/>
      <c r="AG56" s="35"/>
      <c r="AH56" s="35"/>
      <c r="AI56" s="35"/>
    </row>
    <row r="57" spans="1:35" s="1" customFormat="1" ht="45" customHeight="1" x14ac:dyDescent="0.25">
      <c r="A57" s="35"/>
      <c r="B57" s="86" t="s">
        <v>122</v>
      </c>
      <c r="C57" s="108"/>
      <c r="D57" s="108"/>
      <c r="E57" s="108"/>
      <c r="F57" s="85" t="s">
        <v>209</v>
      </c>
      <c r="G57" s="85" t="s">
        <v>216</v>
      </c>
      <c r="H57" s="55" t="s">
        <v>262</v>
      </c>
      <c r="I57" s="107"/>
      <c r="J57" s="110"/>
      <c r="K57" s="41">
        <f t="shared" si="2"/>
        <v>0</v>
      </c>
      <c r="L57" s="42" t="str">
        <f>IFERROR(IF($L$10="Tarif 2022",VLOOKUP(H57,Tarif2022[],2,FALSE),VLOOKUP(H57,Tarif2022[],2,FALSE)),"")</f>
        <v/>
      </c>
      <c r="M57" s="43" t="str">
        <f t="shared" si="1"/>
        <v/>
      </c>
      <c r="N57" s="35"/>
      <c r="O57" s="35"/>
      <c r="P57" s="35"/>
      <c r="Q57" s="35"/>
      <c r="R57" s="35"/>
      <c r="S57" s="35"/>
      <c r="T57" s="35"/>
      <c r="U57" s="35"/>
      <c r="V57" s="35"/>
      <c r="W57" s="35"/>
      <c r="X57" s="35"/>
      <c r="Y57" s="35"/>
      <c r="Z57" s="35"/>
      <c r="AA57" s="35"/>
      <c r="AB57" s="35"/>
      <c r="AC57" s="35"/>
      <c r="AD57" s="35"/>
      <c r="AE57" s="35"/>
      <c r="AF57" s="35"/>
      <c r="AG57" s="35"/>
      <c r="AH57" s="35"/>
      <c r="AI57" s="35"/>
    </row>
    <row r="58" spans="1:35" s="1" customFormat="1" ht="45" customHeight="1" x14ac:dyDescent="0.25">
      <c r="A58" s="35"/>
      <c r="B58" s="86" t="s">
        <v>123</v>
      </c>
      <c r="C58" s="108"/>
      <c r="D58" s="108"/>
      <c r="E58" s="108"/>
      <c r="F58" s="85" t="s">
        <v>209</v>
      </c>
      <c r="G58" s="85" t="s">
        <v>216</v>
      </c>
      <c r="H58" s="55" t="s">
        <v>262</v>
      </c>
      <c r="I58" s="107"/>
      <c r="J58" s="110"/>
      <c r="K58" s="41">
        <f t="shared" si="2"/>
        <v>0</v>
      </c>
      <c r="L58" s="42" t="str">
        <f>IFERROR(IF($L$10="Tarif 2022",VLOOKUP(H58,Tarif2022[],2,FALSE),VLOOKUP(H58,Tarif2022[],2,FALSE)),"")</f>
        <v/>
      </c>
      <c r="M58" s="43" t="str">
        <f t="shared" si="1"/>
        <v/>
      </c>
      <c r="N58" s="35"/>
      <c r="O58" s="35"/>
      <c r="P58" s="35"/>
      <c r="Q58" s="35"/>
      <c r="R58" s="35"/>
      <c r="S58" s="35"/>
      <c r="T58" s="35"/>
      <c r="U58" s="35"/>
      <c r="V58" s="35"/>
      <c r="W58" s="35"/>
      <c r="X58" s="35"/>
      <c r="Y58" s="35"/>
      <c r="Z58" s="35"/>
      <c r="AA58" s="35"/>
      <c r="AB58" s="35"/>
      <c r="AC58" s="35"/>
      <c r="AD58" s="35"/>
      <c r="AE58" s="35"/>
      <c r="AF58" s="35"/>
      <c r="AG58" s="35"/>
      <c r="AH58" s="35"/>
      <c r="AI58" s="35"/>
    </row>
    <row r="59" spans="1:35" s="1" customFormat="1" ht="45" customHeight="1" x14ac:dyDescent="0.25">
      <c r="A59" s="35"/>
      <c r="B59" s="86" t="s">
        <v>124</v>
      </c>
      <c r="C59" s="108"/>
      <c r="D59" s="108"/>
      <c r="E59" s="108"/>
      <c r="F59" s="85" t="s">
        <v>209</v>
      </c>
      <c r="G59" s="85" t="s">
        <v>216</v>
      </c>
      <c r="H59" s="55" t="s">
        <v>262</v>
      </c>
      <c r="I59" s="107"/>
      <c r="J59" s="110"/>
      <c r="K59" s="41">
        <f t="shared" si="2"/>
        <v>0</v>
      </c>
      <c r="L59" s="42" t="str">
        <f>IFERROR(IF($L$10="Tarif 2022",VLOOKUP(H59,Tarif2022[],2,FALSE),VLOOKUP(H59,Tarif2022[],2,FALSE)),"")</f>
        <v/>
      </c>
      <c r="M59" s="43" t="str">
        <f t="shared" si="1"/>
        <v/>
      </c>
      <c r="N59" s="35"/>
      <c r="O59" s="35"/>
      <c r="P59" s="35"/>
      <c r="Q59" s="35"/>
      <c r="R59" s="35"/>
      <c r="S59" s="35"/>
      <c r="T59" s="35"/>
      <c r="U59" s="35"/>
      <c r="V59" s="35"/>
      <c r="W59" s="35"/>
      <c r="X59" s="35"/>
      <c r="Y59" s="35"/>
      <c r="Z59" s="35"/>
      <c r="AA59" s="35"/>
      <c r="AB59" s="35"/>
      <c r="AC59" s="35"/>
      <c r="AD59" s="35"/>
      <c r="AE59" s="35"/>
      <c r="AF59" s="35"/>
      <c r="AG59" s="35"/>
      <c r="AH59" s="35"/>
      <c r="AI59" s="35"/>
    </row>
    <row r="60" spans="1:35" s="1" customFormat="1" ht="45" customHeight="1" x14ac:dyDescent="0.25">
      <c r="A60" s="35"/>
      <c r="B60" s="86" t="s">
        <v>125</v>
      </c>
      <c r="C60" s="108"/>
      <c r="D60" s="108"/>
      <c r="E60" s="108"/>
      <c r="F60" s="85" t="s">
        <v>209</v>
      </c>
      <c r="G60" s="85" t="s">
        <v>216</v>
      </c>
      <c r="H60" s="55" t="s">
        <v>262</v>
      </c>
      <c r="I60" s="107"/>
      <c r="J60" s="110"/>
      <c r="K60" s="41">
        <f t="shared" si="2"/>
        <v>0</v>
      </c>
      <c r="L60" s="42" t="str">
        <f>IFERROR(IF($L$10="Tarif 2022",VLOOKUP(H60,Tarif2022[],2,FALSE),VLOOKUP(H60,Tarif2022[],2,FALSE)),"")</f>
        <v/>
      </c>
      <c r="M60" s="43" t="str">
        <f t="shared" si="1"/>
        <v/>
      </c>
      <c r="N60" s="35"/>
      <c r="O60" s="35"/>
      <c r="P60" s="35"/>
      <c r="Q60" s="35"/>
      <c r="R60" s="35"/>
      <c r="S60" s="35"/>
      <c r="T60" s="35"/>
      <c r="U60" s="35"/>
      <c r="V60" s="35"/>
      <c r="W60" s="35"/>
      <c r="X60" s="35"/>
      <c r="Y60" s="35"/>
      <c r="Z60" s="35"/>
      <c r="AA60" s="35"/>
      <c r="AB60" s="35"/>
      <c r="AC60" s="35"/>
      <c r="AD60" s="35"/>
      <c r="AE60" s="35"/>
      <c r="AF60" s="35"/>
      <c r="AG60" s="35"/>
      <c r="AH60" s="35"/>
      <c r="AI60" s="35"/>
    </row>
    <row r="61" spans="1:35" s="1" customFormat="1" ht="45" customHeight="1" x14ac:dyDescent="0.25">
      <c r="A61" s="35"/>
      <c r="B61" s="86" t="s">
        <v>126</v>
      </c>
      <c r="C61" s="108"/>
      <c r="D61" s="108"/>
      <c r="E61" s="108"/>
      <c r="F61" s="85" t="s">
        <v>209</v>
      </c>
      <c r="G61" s="85" t="s">
        <v>216</v>
      </c>
      <c r="H61" s="55" t="s">
        <v>262</v>
      </c>
      <c r="I61" s="107"/>
      <c r="J61" s="110"/>
      <c r="K61" s="41">
        <f t="shared" si="2"/>
        <v>0</v>
      </c>
      <c r="L61" s="42" t="str">
        <f>IFERROR(IF($L$10="Tarif 2022",VLOOKUP(H61,Tarif2022[],2,FALSE),VLOOKUP(H61,Tarif2022[],2,FALSE)),"")</f>
        <v/>
      </c>
      <c r="M61" s="43" t="str">
        <f t="shared" si="1"/>
        <v/>
      </c>
      <c r="N61" s="35"/>
      <c r="O61" s="35"/>
      <c r="P61" s="35"/>
      <c r="Q61" s="35"/>
      <c r="R61" s="35"/>
      <c r="S61" s="35"/>
      <c r="T61" s="35"/>
      <c r="U61" s="35"/>
      <c r="V61" s="35"/>
      <c r="W61" s="35"/>
      <c r="X61" s="35"/>
      <c r="Y61" s="35"/>
      <c r="Z61" s="35"/>
      <c r="AA61" s="35"/>
      <c r="AB61" s="35"/>
      <c r="AC61" s="35"/>
      <c r="AD61" s="35"/>
      <c r="AE61" s="35"/>
      <c r="AF61" s="35"/>
      <c r="AG61" s="35"/>
      <c r="AH61" s="35"/>
      <c r="AI61" s="35"/>
    </row>
    <row r="62" spans="1:35" s="1" customFormat="1" ht="45" customHeight="1" x14ac:dyDescent="0.25">
      <c r="A62" s="35"/>
      <c r="B62" s="86" t="s">
        <v>127</v>
      </c>
      <c r="C62" s="108"/>
      <c r="D62" s="108"/>
      <c r="E62" s="108"/>
      <c r="F62" s="85" t="s">
        <v>209</v>
      </c>
      <c r="G62" s="85" t="s">
        <v>216</v>
      </c>
      <c r="H62" s="55" t="s">
        <v>262</v>
      </c>
      <c r="I62" s="107"/>
      <c r="J62" s="110"/>
      <c r="K62" s="41">
        <f t="shared" si="2"/>
        <v>0</v>
      </c>
      <c r="L62" s="42" t="str">
        <f>IFERROR(IF($L$10="Tarif 2022",VLOOKUP(H62,Tarif2022[],2,FALSE),VLOOKUP(H62,Tarif2022[],2,FALSE)),"")</f>
        <v/>
      </c>
      <c r="M62" s="43" t="str">
        <f t="shared" si="1"/>
        <v/>
      </c>
      <c r="N62" s="35"/>
      <c r="O62" s="35"/>
      <c r="P62" s="35"/>
      <c r="Q62" s="35"/>
      <c r="R62" s="35"/>
      <c r="S62" s="35"/>
      <c r="T62" s="35"/>
      <c r="U62" s="35"/>
      <c r="V62" s="35"/>
      <c r="W62" s="35"/>
      <c r="X62" s="35"/>
      <c r="Y62" s="35"/>
      <c r="Z62" s="35"/>
      <c r="AA62" s="35"/>
      <c r="AB62" s="35"/>
      <c r="AC62" s="35"/>
      <c r="AD62" s="35"/>
      <c r="AE62" s="35"/>
      <c r="AF62" s="35"/>
      <c r="AG62" s="35"/>
      <c r="AH62" s="35"/>
      <c r="AI62" s="35"/>
    </row>
    <row r="63" spans="1:35" s="1" customFormat="1" ht="45" customHeight="1" x14ac:dyDescent="0.25">
      <c r="A63" s="35"/>
      <c r="B63" s="86" t="s">
        <v>128</v>
      </c>
      <c r="C63" s="108"/>
      <c r="D63" s="108"/>
      <c r="E63" s="108"/>
      <c r="F63" s="85" t="s">
        <v>209</v>
      </c>
      <c r="G63" s="85" t="s">
        <v>216</v>
      </c>
      <c r="H63" s="55" t="s">
        <v>262</v>
      </c>
      <c r="I63" s="107"/>
      <c r="J63" s="110"/>
      <c r="K63" s="41">
        <f t="shared" si="2"/>
        <v>0</v>
      </c>
      <c r="L63" s="42" t="str">
        <f>IFERROR(IF($L$10="Tarif 2022",VLOOKUP(H63,Tarif2022[],2,FALSE),VLOOKUP(H63,Tarif2022[],2,FALSE)),"")</f>
        <v/>
      </c>
      <c r="M63" s="43" t="str">
        <f t="shared" si="1"/>
        <v/>
      </c>
      <c r="N63" s="35"/>
      <c r="O63" s="35"/>
      <c r="P63" s="35"/>
      <c r="Q63" s="35"/>
      <c r="R63" s="35"/>
      <c r="S63" s="35"/>
      <c r="T63" s="35"/>
      <c r="U63" s="35"/>
      <c r="V63" s="35"/>
      <c r="W63" s="35"/>
      <c r="X63" s="35"/>
      <c r="Y63" s="35"/>
      <c r="Z63" s="35"/>
      <c r="AA63" s="35"/>
      <c r="AB63" s="35"/>
      <c r="AC63" s="35"/>
      <c r="AD63" s="35"/>
      <c r="AE63" s="35"/>
      <c r="AF63" s="35"/>
      <c r="AG63" s="35"/>
      <c r="AH63" s="35"/>
      <c r="AI63" s="35"/>
    </row>
    <row r="64" spans="1:35" s="1" customFormat="1" ht="45" customHeight="1" x14ac:dyDescent="0.25">
      <c r="A64" s="35"/>
      <c r="B64" s="86" t="s">
        <v>129</v>
      </c>
      <c r="C64" s="108"/>
      <c r="D64" s="108"/>
      <c r="E64" s="108"/>
      <c r="F64" s="85" t="s">
        <v>209</v>
      </c>
      <c r="G64" s="85" t="s">
        <v>216</v>
      </c>
      <c r="H64" s="55" t="s">
        <v>262</v>
      </c>
      <c r="I64" s="107"/>
      <c r="J64" s="110"/>
      <c r="K64" s="41">
        <f t="shared" si="2"/>
        <v>0</v>
      </c>
      <c r="L64" s="42" t="str">
        <f>IFERROR(IF($L$10="Tarif 2022",VLOOKUP(H64,Tarif2022[],2,FALSE),VLOOKUP(H64,Tarif2022[],2,FALSE)),"")</f>
        <v/>
      </c>
      <c r="M64" s="43" t="str">
        <f t="shared" si="1"/>
        <v/>
      </c>
      <c r="N64" s="35"/>
      <c r="O64" s="35"/>
      <c r="P64" s="35"/>
      <c r="Q64" s="35"/>
      <c r="R64" s="35"/>
      <c r="S64" s="35"/>
      <c r="T64" s="35"/>
      <c r="U64" s="35"/>
      <c r="V64" s="35"/>
      <c r="W64" s="35"/>
      <c r="X64" s="35"/>
      <c r="Y64" s="35"/>
      <c r="Z64" s="35"/>
      <c r="AA64" s="35"/>
      <c r="AB64" s="35"/>
      <c r="AC64" s="35"/>
      <c r="AD64" s="35"/>
      <c r="AE64" s="35"/>
      <c r="AF64" s="35"/>
      <c r="AG64" s="35"/>
      <c r="AH64" s="35"/>
      <c r="AI64" s="35"/>
    </row>
    <row r="65" spans="1:35" s="1" customFormat="1" ht="45" customHeight="1" x14ac:dyDescent="0.25">
      <c r="A65" s="35"/>
      <c r="B65" s="86" t="s">
        <v>130</v>
      </c>
      <c r="C65" s="108"/>
      <c r="D65" s="108"/>
      <c r="E65" s="108"/>
      <c r="F65" s="85" t="s">
        <v>209</v>
      </c>
      <c r="G65" s="85" t="s">
        <v>216</v>
      </c>
      <c r="H65" s="55" t="s">
        <v>262</v>
      </c>
      <c r="I65" s="107"/>
      <c r="J65" s="110"/>
      <c r="K65" s="41">
        <f t="shared" si="2"/>
        <v>0</v>
      </c>
      <c r="L65" s="42" t="str">
        <f>IFERROR(IF($L$10="Tarif 2022",VLOOKUP(H65,Tarif2022[],2,FALSE),VLOOKUP(H65,Tarif2022[],2,FALSE)),"")</f>
        <v/>
      </c>
      <c r="M65" s="43" t="str">
        <f t="shared" si="1"/>
        <v/>
      </c>
      <c r="N65" s="35"/>
      <c r="O65" s="35"/>
      <c r="P65" s="35"/>
      <c r="Q65" s="35"/>
      <c r="R65" s="35"/>
      <c r="S65" s="35"/>
      <c r="T65" s="35"/>
      <c r="U65" s="35"/>
      <c r="V65" s="35"/>
      <c r="W65" s="35"/>
      <c r="X65" s="35"/>
      <c r="Y65" s="35"/>
      <c r="Z65" s="35"/>
      <c r="AA65" s="35"/>
      <c r="AB65" s="35"/>
      <c r="AC65" s="35"/>
      <c r="AD65" s="35"/>
      <c r="AE65" s="35"/>
      <c r="AF65" s="35"/>
      <c r="AG65" s="35"/>
      <c r="AH65" s="35"/>
      <c r="AI65" s="35"/>
    </row>
    <row r="66" spans="1:35" s="1" customFormat="1" ht="45" customHeight="1" x14ac:dyDescent="0.25">
      <c r="A66" s="35"/>
      <c r="B66" s="86" t="s">
        <v>131</v>
      </c>
      <c r="C66" s="108"/>
      <c r="D66" s="108"/>
      <c r="E66" s="108"/>
      <c r="F66" s="85" t="s">
        <v>209</v>
      </c>
      <c r="G66" s="85" t="s">
        <v>216</v>
      </c>
      <c r="H66" s="55" t="s">
        <v>262</v>
      </c>
      <c r="I66" s="107"/>
      <c r="J66" s="110"/>
      <c r="K66" s="41">
        <f t="shared" si="2"/>
        <v>0</v>
      </c>
      <c r="L66" s="42" t="str">
        <f>IFERROR(IF($L$10="Tarif 2022",VLOOKUP(H66,Tarif2022[],2,FALSE),VLOOKUP(H66,Tarif2022[],2,FALSE)),"")</f>
        <v/>
      </c>
      <c r="M66" s="43" t="str">
        <f t="shared" si="1"/>
        <v/>
      </c>
      <c r="N66" s="35"/>
      <c r="O66" s="35"/>
      <c r="P66" s="35"/>
      <c r="Q66" s="35"/>
      <c r="R66" s="35"/>
      <c r="S66" s="35"/>
      <c r="T66" s="35"/>
      <c r="U66" s="35"/>
      <c r="V66" s="35"/>
      <c r="W66" s="35"/>
      <c r="X66" s="35"/>
      <c r="Y66" s="35"/>
      <c r="Z66" s="35"/>
      <c r="AA66" s="35"/>
      <c r="AB66" s="35"/>
      <c r="AC66" s="35"/>
      <c r="AD66" s="35"/>
      <c r="AE66" s="35"/>
      <c r="AF66" s="35"/>
      <c r="AG66" s="35"/>
      <c r="AH66" s="35"/>
      <c r="AI66" s="35"/>
    </row>
    <row r="67" spans="1:35" s="21" customFormat="1" ht="20.100000000000001" customHeight="1" x14ac:dyDescent="0.25">
      <c r="A67" s="20"/>
      <c r="B67" s="28"/>
      <c r="C67" s="28"/>
      <c r="D67" s="28"/>
      <c r="E67" s="28"/>
      <c r="F67" s="28"/>
      <c r="G67" s="29"/>
      <c r="H67" s="49" t="s">
        <v>73</v>
      </c>
      <c r="I67" s="52">
        <f>SUM(I17:I66)</f>
        <v>0</v>
      </c>
      <c r="J67" s="89">
        <f>SUM(J17:J66)</f>
        <v>0</v>
      </c>
      <c r="K67" s="53">
        <f>SUM(K17:K66)</f>
        <v>0</v>
      </c>
      <c r="L67" s="37"/>
      <c r="M67" s="54" cm="1">
        <f t="array" ref="M67">SUM(IF(ISNA(M17:M66),0,M17:M66))</f>
        <v>0</v>
      </c>
      <c r="N67" s="30"/>
      <c r="O67" s="20"/>
      <c r="P67" s="20"/>
      <c r="Q67" s="20"/>
      <c r="R67" s="20"/>
      <c r="S67" s="20"/>
      <c r="T67" s="20"/>
      <c r="U67" s="20"/>
      <c r="V67" s="20"/>
      <c r="W67" s="20"/>
      <c r="X67" s="20"/>
      <c r="Y67" s="20"/>
      <c r="Z67" s="20"/>
      <c r="AA67" s="20"/>
      <c r="AB67" s="20"/>
      <c r="AC67" s="20"/>
      <c r="AD67" s="20"/>
      <c r="AE67" s="20"/>
      <c r="AF67" s="20"/>
      <c r="AG67" s="20"/>
      <c r="AH67" s="20"/>
      <c r="AI67" s="20"/>
    </row>
    <row r="68" spans="1:35" s="32" customFormat="1" ht="24.95" customHeight="1" x14ac:dyDescent="0.25">
      <c r="A68" s="3"/>
      <c r="B68" s="5"/>
      <c r="C68" s="5"/>
      <c r="D68" s="5"/>
      <c r="E68" s="5"/>
      <c r="F68" s="5"/>
      <c r="G68" s="5"/>
      <c r="H68" s="27"/>
      <c r="I68" s="27"/>
      <c r="J68" s="27"/>
      <c r="K68" s="27"/>
      <c r="L68" s="27"/>
      <c r="M68" s="27"/>
      <c r="N68" s="5"/>
      <c r="O68" s="10"/>
      <c r="P68" s="10"/>
      <c r="Q68" s="10"/>
      <c r="R68" s="10"/>
      <c r="S68" s="10"/>
      <c r="T68" s="3"/>
      <c r="U68" s="3"/>
      <c r="V68" s="3"/>
      <c r="W68" s="3"/>
      <c r="X68" s="3"/>
      <c r="Y68" s="3"/>
      <c r="Z68" s="3"/>
      <c r="AA68" s="3"/>
      <c r="AB68" s="3"/>
      <c r="AC68" s="3"/>
      <c r="AD68" s="3"/>
      <c r="AE68" s="3"/>
      <c r="AF68" s="3"/>
      <c r="AG68" s="3"/>
      <c r="AH68" s="3"/>
      <c r="AI68" s="3"/>
    </row>
    <row r="69" spans="1:35" s="32" customFormat="1" ht="24.95" customHeight="1" x14ac:dyDescent="0.25">
      <c r="A69" s="3"/>
      <c r="B69" s="131" t="s">
        <v>188</v>
      </c>
      <c r="C69" s="131"/>
      <c r="D69" s="131"/>
      <c r="E69" s="131"/>
      <c r="F69" s="131"/>
      <c r="G69" s="131"/>
      <c r="H69" s="131"/>
      <c r="I69" s="131"/>
      <c r="J69" s="131"/>
      <c r="K69" s="131"/>
      <c r="L69" s="131"/>
      <c r="M69" s="131"/>
      <c r="N69" s="5"/>
      <c r="O69" s="5"/>
      <c r="P69" s="3"/>
      <c r="Q69" s="3"/>
      <c r="R69" s="3"/>
      <c r="S69" s="3"/>
      <c r="T69" s="3"/>
      <c r="U69" s="3"/>
      <c r="V69" s="3"/>
      <c r="W69" s="3"/>
      <c r="X69" s="3"/>
      <c r="Y69" s="3"/>
      <c r="Z69" s="3"/>
      <c r="AA69" s="3"/>
      <c r="AB69" s="3"/>
      <c r="AC69" s="3"/>
      <c r="AD69" s="3"/>
      <c r="AE69" s="3"/>
      <c r="AF69" s="3"/>
      <c r="AG69" s="3"/>
      <c r="AH69" s="3"/>
      <c r="AI69" s="3"/>
    </row>
    <row r="70" spans="1:35" s="32" customFormat="1" x14ac:dyDescent="0.25">
      <c r="A70" s="3"/>
      <c r="B70" s="44" t="s">
        <v>189</v>
      </c>
      <c r="C70" s="19"/>
      <c r="D70" s="8"/>
      <c r="E70" s="8"/>
      <c r="F70" s="8"/>
      <c r="G70" s="129"/>
      <c r="H70" s="3"/>
      <c r="I70" s="46"/>
      <c r="J70" s="46"/>
      <c r="K70" s="3"/>
      <c r="L70" s="5"/>
      <c r="M70" s="3"/>
      <c r="N70" s="5"/>
      <c r="O70" s="5"/>
      <c r="P70" s="3"/>
      <c r="Q70" s="3"/>
      <c r="R70" s="3"/>
      <c r="S70" s="3"/>
      <c r="T70" s="3"/>
      <c r="U70" s="3"/>
      <c r="V70" s="3"/>
      <c r="W70" s="3"/>
      <c r="X70" s="3"/>
      <c r="Y70" s="3"/>
      <c r="Z70" s="3"/>
      <c r="AA70" s="3"/>
      <c r="AB70" s="3"/>
      <c r="AC70" s="3"/>
      <c r="AD70" s="3"/>
      <c r="AE70" s="3"/>
      <c r="AF70" s="3"/>
      <c r="AG70" s="3"/>
      <c r="AH70" s="3"/>
      <c r="AI70" s="3"/>
    </row>
    <row r="71" spans="1:35" s="32" customFormat="1" x14ac:dyDescent="0.25">
      <c r="A71" s="3"/>
      <c r="B71" s="208" t="s">
        <v>190</v>
      </c>
      <c r="C71" s="19"/>
      <c r="D71" s="8"/>
      <c r="E71" s="8"/>
      <c r="F71" s="8"/>
      <c r="G71" s="129"/>
      <c r="H71" s="3"/>
      <c r="I71" s="46"/>
      <c r="J71" s="46"/>
      <c r="K71" s="3"/>
      <c r="L71" s="5"/>
      <c r="M71" s="3"/>
      <c r="N71" s="5"/>
      <c r="O71" s="5"/>
      <c r="P71" s="3"/>
      <c r="Q71" s="3"/>
      <c r="R71" s="3"/>
      <c r="S71" s="3"/>
      <c r="T71" s="3"/>
      <c r="U71" s="3"/>
      <c r="V71" s="3"/>
      <c r="W71" s="3"/>
      <c r="X71" s="3"/>
      <c r="Y71" s="3"/>
      <c r="Z71" s="3"/>
      <c r="AA71" s="3"/>
      <c r="AB71" s="3"/>
      <c r="AC71" s="3"/>
      <c r="AD71" s="3"/>
      <c r="AE71" s="3"/>
      <c r="AF71" s="3"/>
      <c r="AG71" s="3"/>
      <c r="AH71" s="3"/>
      <c r="AI71" s="3"/>
    </row>
    <row r="72" spans="1:35" s="32" customForma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row>
    <row r="73" spans="1:35" s="32" customForma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row>
    <row r="74" spans="1:35" s="32" customForma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row>
    <row r="75" spans="1:35" s="32" customForma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row>
    <row r="76" spans="1:35" s="32" customForma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row>
    <row r="77" spans="1:35" s="32" customForma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row>
    <row r="78" spans="1:35" s="32" customForma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row>
    <row r="79" spans="1:35" s="32" customForma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row>
    <row r="80" spans="1:35" s="32" customForma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row>
    <row r="81" spans="1:35" s="32" customForma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row>
    <row r="82" spans="1:35" s="32" customForma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row>
    <row r="83" spans="1:35" s="32" customForma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row>
    <row r="84" spans="1:35" s="32" customForma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row>
    <row r="85" spans="1:35" s="32" customForma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row>
    <row r="86" spans="1:35" s="32" customForma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row>
    <row r="87" spans="1:35" s="32" customForma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row>
    <row r="88" spans="1:35" s="32" customForma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row>
    <row r="89" spans="1:35" s="32" customForma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row>
    <row r="90" spans="1:35" s="32" customForma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row>
    <row r="91" spans="1:35" s="32" customForma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row>
    <row r="92" spans="1:35" s="32" customForma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row>
    <row r="93" spans="1:35" s="32" customForma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row>
    <row r="94" spans="1:35" s="32" customForma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row>
    <row r="95" spans="1:35" s="32" customForma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row>
    <row r="96" spans="1:35" s="32" customForma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row>
    <row r="97" spans="1:35" s="32" customForma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row>
    <row r="98" spans="1:35" s="32" customForma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row>
    <row r="99" spans="1:35" s="32" customForma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row>
    <row r="100" spans="1:35" s="32" customForma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row>
    <row r="101" spans="1:35" s="32" customForma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row>
    <row r="102" spans="1:35" s="32" customFormat="1" ht="24.9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row>
    <row r="103" spans="1:35" s="2" customFormat="1" ht="15" customHeight="1" x14ac:dyDescent="0.2">
      <c r="A103" s="5"/>
      <c r="B103" s="131" t="s">
        <v>76</v>
      </c>
      <c r="C103" s="131"/>
      <c r="D103" s="131"/>
      <c r="E103" s="131"/>
      <c r="F103" s="131"/>
      <c r="G103" s="131"/>
      <c r="H103" s="131"/>
      <c r="I103" s="131"/>
      <c r="J103" s="131"/>
      <c r="K103" s="131"/>
      <c r="L103" s="131"/>
      <c r="M103" s="131"/>
      <c r="N103" s="131"/>
      <c r="O103" s="131"/>
      <c r="P103" s="131"/>
    </row>
    <row r="104" spans="1:35" s="2" customFormat="1" ht="15" customHeight="1" x14ac:dyDescent="0.2">
      <c r="A104" s="5"/>
      <c r="B104" s="130"/>
      <c r="C104" s="130"/>
      <c r="D104" s="130"/>
      <c r="E104" s="130"/>
      <c r="F104" s="130"/>
      <c r="G104" s="130"/>
      <c r="H104" s="130"/>
      <c r="I104" s="130"/>
      <c r="J104" s="130"/>
      <c r="K104" s="130"/>
      <c r="L104" s="130"/>
      <c r="M104" s="130"/>
      <c r="N104" s="130"/>
      <c r="O104" s="130"/>
      <c r="P104" s="130"/>
    </row>
    <row r="105" spans="1:35" s="2" customFormat="1" x14ac:dyDescent="0.25">
      <c r="A105" s="5"/>
      <c r="B105" s="44" t="s">
        <v>165</v>
      </c>
      <c r="C105" s="44"/>
      <c r="D105" s="45"/>
      <c r="E105" s="45"/>
      <c r="F105" s="129"/>
      <c r="G105" s="45"/>
      <c r="H105" s="45"/>
      <c r="I105" s="46"/>
      <c r="J105" s="46"/>
      <c r="K105" s="45"/>
      <c r="L105" s="46"/>
      <c r="M105" s="45"/>
      <c r="N105" s="47"/>
      <c r="O105" s="45"/>
      <c r="P105" s="45"/>
    </row>
    <row r="106" spans="1:35" s="32" customFormat="1" x14ac:dyDescent="0.25">
      <c r="A106" s="3"/>
      <c r="B106" s="129" t="s">
        <v>75</v>
      </c>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row>
    <row r="107" spans="1:35" s="32" customFormat="1" hidden="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row>
    <row r="108" spans="1:35" ht="15" customHeight="1" x14ac:dyDescent="0.25"/>
  </sheetData>
  <sheetProtection algorithmName="SHA-512" hashValue="VOobjVOzPHoxdMy0dxj9MVOC/dD4ZAmyORX2d1cX9w+xQV235lA5S7HrMy0afr3cqcmYMLOn0DFj2kNNXZfo9g==" saltValue="rxxcyQ9rCK7xMX84cMFMuA==" spinCount="100000" sheet="1" formatRows="0"/>
  <mergeCells count="14">
    <mergeCell ref="B15:R15"/>
    <mergeCell ref="B69:M69"/>
    <mergeCell ref="B103:P103"/>
    <mergeCell ref="B13:H13"/>
    <mergeCell ref="B14:M14"/>
    <mergeCell ref="H2:M2"/>
    <mergeCell ref="H3:M3"/>
    <mergeCell ref="A7:N7"/>
    <mergeCell ref="J10:K10"/>
    <mergeCell ref="J11:K11"/>
    <mergeCell ref="L10:M10"/>
    <mergeCell ref="L11:M11"/>
    <mergeCell ref="C10:E10"/>
    <mergeCell ref="C11:E11"/>
  </mergeCells>
  <phoneticPr fontId="37" type="noConversion"/>
  <dataValidations count="1">
    <dataValidation showInputMessage="1" showErrorMessage="1" sqref="N10 K9:N9" xr:uid="{238A963E-47EF-4D05-AF82-342E6169F928}"/>
  </dataValidations>
  <hyperlinks>
    <hyperlink ref="B106" r:id="rId1" display="mailto:bonusecoconception@eeq.ca" xr:uid="{AF3176CD-DD73-4E38-A2D8-1A451694BA4B}"/>
    <hyperlink ref="B71" r:id="rId2" xr:uid="{5D8634FA-1DDE-4AB8-9417-6FF81BDF94BD}"/>
  </hyperlinks>
  <pageMargins left="0.7" right="0.7" top="0.75" bottom="0.75" header="0.3" footer="0.3"/>
  <pageSetup scale="67" fitToHeight="0" orientation="portrait" r:id="rId3"/>
  <drawing r:id="rId4"/>
  <extLst>
    <ext xmlns:x14="http://schemas.microsoft.com/office/spreadsheetml/2009/9/main" uri="{CCE6A557-97BC-4b89-ADB6-D9C93CAAB3DF}">
      <x14:dataValidations xmlns:xm="http://schemas.microsoft.com/office/excel/2006/main" count="3">
        <x14:dataValidation type="list" allowBlank="1" showInputMessage="1" showErrorMessage="1" xr:uid="{95ED846E-E6B9-4C3E-97AB-73442F15BF2A}">
          <x14:formula1>
            <xm:f>Listes!$G$3:$G$9</xm:f>
          </x14:formula1>
          <xm:sqref>F17:F66</xm:sqref>
        </x14:dataValidation>
        <x14:dataValidation type="list" allowBlank="1" showInputMessage="1" showErrorMessage="1" xr:uid="{E111A202-B79C-48C5-A8D5-CABD306D131A}">
          <x14:formula1>
            <xm:f>Listes!$L$3:$L$30</xm:f>
          </x14:formula1>
          <xm:sqref>H17:H66</xm:sqref>
        </x14:dataValidation>
        <x14:dataValidation type="list" allowBlank="1" showInputMessage="1" xr:uid="{D920901C-E83D-40AB-A516-12109C66DCBF}">
          <x14:formula1>
            <xm:f>_xlfn.SWITCH(F17,Listes!$G$11,Listes!$G$12:$G$19,Listes!$G$21,Listes!$G$22:$G$25,Listes!$G$27,Listes!$G$28:$G$31,Listes!$G$33,Listes!$G$34:$G$37,Listes!$G$39,Listes!$G$40:$G$52,Listes!$G$65,Listes!$G$66:$G$67,Listes!$G$71:$G$106)</xm:f>
          </x14:formula1>
          <xm:sqref>G17:G66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312E1E-41FD-4DAC-A048-9A2DBA3482FE}">
  <sheetPr codeName="Feuil2"/>
  <dimension ref="A1:O106"/>
  <sheetViews>
    <sheetView topLeftCell="C89" workbookViewId="0">
      <selection activeCell="G107" sqref="G107"/>
    </sheetView>
  </sheetViews>
  <sheetFormatPr baseColWidth="10" defaultColWidth="10.85546875" defaultRowHeight="14.25" x14ac:dyDescent="0.2"/>
  <cols>
    <col min="1" max="1" width="10.85546875" style="2"/>
    <col min="2" max="2" width="37.28515625" style="2" customWidth="1"/>
    <col min="3" max="3" width="31.28515625" style="2" customWidth="1"/>
    <col min="4" max="5" width="10.85546875" style="2"/>
    <col min="6" max="6" width="3.7109375" style="2" customWidth="1"/>
    <col min="7" max="7" width="64.28515625" style="2" customWidth="1"/>
    <col min="8" max="8" width="3.42578125" style="2" customWidth="1"/>
    <col min="9" max="9" width="80.7109375" style="2" customWidth="1"/>
    <col min="10" max="10" width="3.42578125" style="2" customWidth="1"/>
    <col min="11" max="11" width="41.5703125" style="2" customWidth="1"/>
    <col min="12" max="12" width="35.140625" style="2" customWidth="1"/>
    <col min="13" max="13" width="14.85546875" style="2" customWidth="1"/>
    <col min="14" max="16384" width="10.85546875" style="2"/>
  </cols>
  <sheetData>
    <row r="1" spans="1:15" x14ac:dyDescent="0.2">
      <c r="A1" s="2" t="s">
        <v>77</v>
      </c>
      <c r="B1" s="39" t="s">
        <v>201</v>
      </c>
      <c r="C1" s="39" t="s">
        <v>202</v>
      </c>
    </row>
    <row r="2" spans="1:15" ht="15" x14ac:dyDescent="0.25">
      <c r="A2" s="2" t="s">
        <v>6</v>
      </c>
      <c r="B2" s="2" t="s">
        <v>199</v>
      </c>
      <c r="C2" s="2" t="s">
        <v>203</v>
      </c>
      <c r="G2" s="38" t="s">
        <v>8</v>
      </c>
      <c r="I2" s="38" t="s">
        <v>9</v>
      </c>
      <c r="K2" s="38" t="s">
        <v>10</v>
      </c>
      <c r="L2" s="2" t="s">
        <v>74</v>
      </c>
      <c r="M2" s="2" t="s">
        <v>109</v>
      </c>
      <c r="O2" s="2" t="s">
        <v>110</v>
      </c>
    </row>
    <row r="3" spans="1:15" ht="15" x14ac:dyDescent="0.25">
      <c r="A3" s="2" t="s">
        <v>7</v>
      </c>
      <c r="B3" s="2" t="s">
        <v>200</v>
      </c>
      <c r="C3" s="2" t="s">
        <v>204</v>
      </c>
      <c r="G3" s="39" t="s">
        <v>209</v>
      </c>
      <c r="I3" s="39" t="s">
        <v>78</v>
      </c>
      <c r="K3" s="2" t="s">
        <v>11</v>
      </c>
      <c r="L3" s="40" t="s">
        <v>262</v>
      </c>
      <c r="M3" s="39" t="e">
        <v>#N/A</v>
      </c>
      <c r="O3" s="209" t="s">
        <v>266</v>
      </c>
    </row>
    <row r="4" spans="1:15" ht="15" x14ac:dyDescent="0.25">
      <c r="G4" s="33" t="s">
        <v>210</v>
      </c>
      <c r="I4" s="2" t="s">
        <v>12</v>
      </c>
      <c r="L4" s="33" t="s">
        <v>220</v>
      </c>
      <c r="M4" s="2">
        <v>43.704000000000001</v>
      </c>
      <c r="O4" s="32" t="s">
        <v>267</v>
      </c>
    </row>
    <row r="5" spans="1:15" ht="29.25" x14ac:dyDescent="0.25">
      <c r="B5" s="2" t="s">
        <v>264</v>
      </c>
      <c r="C5" s="38" t="s">
        <v>205</v>
      </c>
      <c r="G5" s="2" t="s">
        <v>211</v>
      </c>
      <c r="I5" s="2" t="s">
        <v>13</v>
      </c>
      <c r="K5" s="2" t="s">
        <v>14</v>
      </c>
      <c r="L5" s="33" t="s">
        <v>244</v>
      </c>
      <c r="M5" s="2">
        <v>35.082999999999998</v>
      </c>
      <c r="O5" t="s">
        <v>268</v>
      </c>
    </row>
    <row r="6" spans="1:15" ht="15" x14ac:dyDescent="0.25">
      <c r="B6" s="2" t="s">
        <v>265</v>
      </c>
      <c r="C6" s="38" t="s">
        <v>207</v>
      </c>
      <c r="G6" s="2" t="s">
        <v>212</v>
      </c>
      <c r="I6" s="2" t="s">
        <v>15</v>
      </c>
      <c r="L6" s="33" t="s">
        <v>245</v>
      </c>
      <c r="M6" s="2">
        <v>53.363</v>
      </c>
      <c r="O6" t="s">
        <v>269</v>
      </c>
    </row>
    <row r="7" spans="1:15" ht="15" x14ac:dyDescent="0.25">
      <c r="A7" s="2" t="s">
        <v>6</v>
      </c>
      <c r="C7" s="38" t="s">
        <v>208</v>
      </c>
      <c r="G7" s="2" t="s">
        <v>213</v>
      </c>
      <c r="I7" s="2" t="s">
        <v>16</v>
      </c>
      <c r="L7" s="33" t="s">
        <v>224</v>
      </c>
      <c r="M7" s="2">
        <v>25.722999999999999</v>
      </c>
      <c r="O7" t="s">
        <v>270</v>
      </c>
    </row>
    <row r="8" spans="1:15" ht="15" x14ac:dyDescent="0.25">
      <c r="A8" s="2" t="s">
        <v>7</v>
      </c>
      <c r="G8" s="2" t="s">
        <v>214</v>
      </c>
      <c r="I8" s="2" t="s">
        <v>17</v>
      </c>
      <c r="L8" s="33" t="s">
        <v>225</v>
      </c>
      <c r="M8" s="2">
        <v>26.045999999999999</v>
      </c>
      <c r="O8" t="s">
        <v>271</v>
      </c>
    </row>
    <row r="9" spans="1:15" ht="15" x14ac:dyDescent="0.25">
      <c r="A9" s="2" t="s">
        <v>18</v>
      </c>
      <c r="G9" s="2" t="s">
        <v>215</v>
      </c>
      <c r="I9" s="2" t="s">
        <v>20</v>
      </c>
      <c r="L9" s="33" t="s">
        <v>260</v>
      </c>
      <c r="M9" s="2">
        <v>59.746000000000002</v>
      </c>
      <c r="O9" t="s">
        <v>272</v>
      </c>
    </row>
    <row r="10" spans="1:15" ht="15" x14ac:dyDescent="0.25">
      <c r="I10" s="2" t="s">
        <v>19</v>
      </c>
      <c r="L10" s="33" t="s">
        <v>217</v>
      </c>
      <c r="M10" s="2">
        <v>27.905999999999999</v>
      </c>
      <c r="O10" t="s">
        <v>273</v>
      </c>
    </row>
    <row r="11" spans="1:15" ht="29.25" x14ac:dyDescent="0.25">
      <c r="G11" s="38" t="str">
        <f>G4</f>
        <v>Paperboard</v>
      </c>
      <c r="L11" s="33" t="s">
        <v>246</v>
      </c>
      <c r="M11" s="2">
        <v>136.08600000000001</v>
      </c>
      <c r="O11" t="s">
        <v>274</v>
      </c>
    </row>
    <row r="12" spans="1:15" ht="29.25" x14ac:dyDescent="0.25">
      <c r="G12" s="39" t="s">
        <v>216</v>
      </c>
      <c r="I12" s="38" t="str">
        <f>I4</f>
        <v>Bouchon ou couvercle</v>
      </c>
      <c r="L12" s="33" t="s">
        <v>247</v>
      </c>
      <c r="M12" s="2">
        <v>136.08600000000001</v>
      </c>
      <c r="O12" t="s">
        <v>275</v>
      </c>
    </row>
    <row r="13" spans="1:15" ht="28.5" x14ac:dyDescent="0.2">
      <c r="G13" s="2" t="s">
        <v>217</v>
      </c>
      <c r="I13" s="39" t="s">
        <v>79</v>
      </c>
      <c r="L13" s="33" t="s">
        <v>248</v>
      </c>
      <c r="M13" s="2">
        <v>24.984999999999999</v>
      </c>
      <c r="O13" s="2" t="s">
        <v>276</v>
      </c>
    </row>
    <row r="14" spans="1:15" x14ac:dyDescent="0.2">
      <c r="G14" s="2" t="s">
        <v>218</v>
      </c>
      <c r="I14" s="2" t="s">
        <v>23</v>
      </c>
      <c r="L14" s="33" t="s">
        <v>219</v>
      </c>
      <c r="M14" s="2">
        <v>36.372999999999998</v>
      </c>
    </row>
    <row r="15" spans="1:15" x14ac:dyDescent="0.2">
      <c r="G15" s="2" t="s">
        <v>219</v>
      </c>
      <c r="I15" s="2" t="s">
        <v>24</v>
      </c>
      <c r="L15" s="33" t="s">
        <v>249</v>
      </c>
      <c r="M15" s="2">
        <v>27.233000000000001</v>
      </c>
    </row>
    <row r="16" spans="1:15" x14ac:dyDescent="0.2">
      <c r="G16" s="2" t="s">
        <v>220</v>
      </c>
      <c r="I16" s="2" t="s">
        <v>25</v>
      </c>
      <c r="L16" s="33" t="s">
        <v>250</v>
      </c>
      <c r="M16" s="2">
        <v>77.159000000000006</v>
      </c>
    </row>
    <row r="17" spans="7:13" x14ac:dyDescent="0.2">
      <c r="G17" s="2" t="s">
        <v>221</v>
      </c>
      <c r="I17" s="2" t="s">
        <v>26</v>
      </c>
      <c r="L17" s="33" t="s">
        <v>251</v>
      </c>
      <c r="M17" s="2">
        <v>27.905999999999999</v>
      </c>
    </row>
    <row r="18" spans="7:13" x14ac:dyDescent="0.2">
      <c r="G18" s="2" t="s">
        <v>222</v>
      </c>
      <c r="I18" s="2" t="s">
        <v>27</v>
      </c>
      <c r="L18" s="33" t="s">
        <v>252</v>
      </c>
      <c r="M18" s="2">
        <v>27.905999999999999</v>
      </c>
    </row>
    <row r="19" spans="7:13" x14ac:dyDescent="0.2">
      <c r="G19" s="2" t="s">
        <v>223</v>
      </c>
      <c r="L19" s="33" t="s">
        <v>222</v>
      </c>
      <c r="M19" s="2">
        <v>48.969000000000001</v>
      </c>
    </row>
    <row r="20" spans="7:13" ht="15" x14ac:dyDescent="0.25">
      <c r="I20" s="38" t="str">
        <f>I5</f>
        <v>Étiquette</v>
      </c>
      <c r="L20" s="33" t="s">
        <v>253</v>
      </c>
      <c r="M20" s="2">
        <v>136.08600000000001</v>
      </c>
    </row>
    <row r="21" spans="7:13" ht="15" x14ac:dyDescent="0.25">
      <c r="G21" s="38" t="str">
        <f>G5</f>
        <v>Glass</v>
      </c>
      <c r="I21" s="39" t="s">
        <v>79</v>
      </c>
      <c r="L21" s="33" t="s">
        <v>254</v>
      </c>
      <c r="M21" s="2">
        <v>24.984999999999999</v>
      </c>
    </row>
    <row r="22" spans="7:13" ht="28.5" x14ac:dyDescent="0.2">
      <c r="G22" s="39" t="s">
        <v>216</v>
      </c>
      <c r="I22" s="2" t="s">
        <v>24</v>
      </c>
      <c r="L22" s="33" t="s">
        <v>240</v>
      </c>
      <c r="M22" s="2">
        <v>52.029000000000003</v>
      </c>
    </row>
    <row r="23" spans="7:13" x14ac:dyDescent="0.2">
      <c r="G23" s="2" t="s">
        <v>224</v>
      </c>
      <c r="I23" s="2" t="s">
        <v>28</v>
      </c>
      <c r="L23" s="33" t="s">
        <v>227</v>
      </c>
      <c r="M23" s="2">
        <v>26.616</v>
      </c>
    </row>
    <row r="24" spans="7:13" x14ac:dyDescent="0.2">
      <c r="G24" s="2" t="s">
        <v>225</v>
      </c>
      <c r="I24" s="2" t="s">
        <v>29</v>
      </c>
      <c r="L24" s="33" t="s">
        <v>255</v>
      </c>
      <c r="M24" s="2">
        <v>45.956000000000003</v>
      </c>
    </row>
    <row r="25" spans="7:13" x14ac:dyDescent="0.2">
      <c r="G25" s="2" t="s">
        <v>223</v>
      </c>
      <c r="I25" s="2" t="s">
        <v>30</v>
      </c>
      <c r="L25" s="33" t="s">
        <v>256</v>
      </c>
      <c r="M25" s="2">
        <v>77.159000000000006</v>
      </c>
    </row>
    <row r="26" spans="7:13" x14ac:dyDescent="0.2">
      <c r="I26" s="2" t="s">
        <v>33</v>
      </c>
      <c r="L26" s="33" t="s">
        <v>234</v>
      </c>
      <c r="M26" s="2">
        <v>76.692999999999998</v>
      </c>
    </row>
    <row r="27" spans="7:13" ht="29.25" x14ac:dyDescent="0.25">
      <c r="G27" s="38" t="str">
        <f>G6</f>
        <v>Metal</v>
      </c>
      <c r="I27" s="2" t="s">
        <v>31</v>
      </c>
      <c r="L27" s="33" t="s">
        <v>257</v>
      </c>
      <c r="M27" s="2">
        <v>45.956000000000003</v>
      </c>
    </row>
    <row r="28" spans="7:13" ht="42.75" x14ac:dyDescent="0.2">
      <c r="G28" s="39" t="s">
        <v>216</v>
      </c>
      <c r="I28" s="2" t="s">
        <v>35</v>
      </c>
      <c r="L28" s="33" t="s">
        <v>259</v>
      </c>
      <c r="M28" s="2">
        <v>136.08600000000001</v>
      </c>
    </row>
    <row r="29" spans="7:13" x14ac:dyDescent="0.2">
      <c r="G29" s="2" t="s">
        <v>226</v>
      </c>
      <c r="I29" s="2" t="s">
        <v>26</v>
      </c>
      <c r="L29" s="33" t="s">
        <v>261</v>
      </c>
      <c r="M29" s="2">
        <v>52.029000000000003</v>
      </c>
    </row>
    <row r="30" spans="7:13" x14ac:dyDescent="0.2">
      <c r="G30" s="2" t="s">
        <v>227</v>
      </c>
      <c r="I30" s="2" t="s">
        <v>32</v>
      </c>
      <c r="L30" s="33" t="s">
        <v>258</v>
      </c>
      <c r="M30" s="2">
        <v>136.08600000000001</v>
      </c>
    </row>
    <row r="31" spans="7:13" x14ac:dyDescent="0.2">
      <c r="G31" s="2" t="s">
        <v>223</v>
      </c>
      <c r="I31" s="2" t="s">
        <v>34</v>
      </c>
      <c r="L31" s="33" t="s">
        <v>226</v>
      </c>
      <c r="M31" s="2">
        <v>26.616</v>
      </c>
    </row>
    <row r="32" spans="7:13" x14ac:dyDescent="0.2">
      <c r="I32" s="2" t="s">
        <v>27</v>
      </c>
    </row>
    <row r="33" spans="7:9" ht="15" x14ac:dyDescent="0.25">
      <c r="G33" s="38" t="str">
        <f>G7</f>
        <v>Aluminium</v>
      </c>
    </row>
    <row r="34" spans="7:9" ht="15" x14ac:dyDescent="0.25">
      <c r="G34" s="39" t="s">
        <v>216</v>
      </c>
      <c r="I34" s="38" t="str">
        <f>I6</f>
        <v>Boite ou étui</v>
      </c>
    </row>
    <row r="35" spans="7:9" x14ac:dyDescent="0.2">
      <c r="G35" s="2" t="s">
        <v>228</v>
      </c>
      <c r="I35" s="39" t="s">
        <v>79</v>
      </c>
    </row>
    <row r="36" spans="7:9" x14ac:dyDescent="0.2">
      <c r="G36" s="2" t="s">
        <v>229</v>
      </c>
      <c r="I36" s="2" t="s">
        <v>37</v>
      </c>
    </row>
    <row r="37" spans="7:9" x14ac:dyDescent="0.2">
      <c r="G37" s="2" t="s">
        <v>223</v>
      </c>
      <c r="I37" s="2" t="s">
        <v>21</v>
      </c>
    </row>
    <row r="38" spans="7:9" x14ac:dyDescent="0.2">
      <c r="I38" s="2" t="s">
        <v>36</v>
      </c>
    </row>
    <row r="39" spans="7:9" ht="15" x14ac:dyDescent="0.25">
      <c r="G39" s="38" t="str">
        <f>G8</f>
        <v>Plastics</v>
      </c>
      <c r="I39" s="2" t="s">
        <v>22</v>
      </c>
    </row>
    <row r="40" spans="7:9" x14ac:dyDescent="0.2">
      <c r="G40" s="39" t="s">
        <v>216</v>
      </c>
      <c r="I40" s="2" t="s">
        <v>25</v>
      </c>
    </row>
    <row r="41" spans="7:9" x14ac:dyDescent="0.2">
      <c r="G41" s="2" t="s">
        <v>230</v>
      </c>
      <c r="I41" s="2" t="s">
        <v>31</v>
      </c>
    </row>
    <row r="42" spans="7:9" x14ac:dyDescent="0.2">
      <c r="G42" s="2" t="s">
        <v>231</v>
      </c>
      <c r="I42" s="2" t="s">
        <v>27</v>
      </c>
    </row>
    <row r="43" spans="7:9" x14ac:dyDescent="0.2">
      <c r="G43" s="2" t="s">
        <v>232</v>
      </c>
    </row>
    <row r="44" spans="7:9" ht="15" x14ac:dyDescent="0.25">
      <c r="G44" s="2" t="s">
        <v>233</v>
      </c>
      <c r="I44" s="38" t="str">
        <f>I7</f>
        <v>Pellicule de plastique</v>
      </c>
    </row>
    <row r="45" spans="7:9" x14ac:dyDescent="0.2">
      <c r="G45" s="2" t="s">
        <v>234</v>
      </c>
      <c r="I45" s="39" t="s">
        <v>79</v>
      </c>
    </row>
    <row r="46" spans="7:9" x14ac:dyDescent="0.2">
      <c r="G46" s="2" t="s">
        <v>235</v>
      </c>
      <c r="I46" s="2" t="s">
        <v>28</v>
      </c>
    </row>
    <row r="47" spans="7:9" x14ac:dyDescent="0.2">
      <c r="G47" s="2" t="s">
        <v>236</v>
      </c>
      <c r="I47" s="2" t="s">
        <v>25</v>
      </c>
    </row>
    <row r="48" spans="7:9" x14ac:dyDescent="0.2">
      <c r="G48" s="2" t="s">
        <v>237</v>
      </c>
      <c r="I48" s="2" t="s">
        <v>32</v>
      </c>
    </row>
    <row r="49" spans="7:9" x14ac:dyDescent="0.2">
      <c r="G49" s="2" t="s">
        <v>238</v>
      </c>
      <c r="I49" s="2" t="s">
        <v>26</v>
      </c>
    </row>
    <row r="50" spans="7:9" x14ac:dyDescent="0.2">
      <c r="G50" s="2" t="s">
        <v>239</v>
      </c>
      <c r="I50" s="2" t="s">
        <v>33</v>
      </c>
    </row>
    <row r="51" spans="7:9" x14ac:dyDescent="0.2">
      <c r="G51" s="2" t="s">
        <v>240</v>
      </c>
      <c r="I51" s="2" t="s">
        <v>34</v>
      </c>
    </row>
    <row r="52" spans="7:9" x14ac:dyDescent="0.2">
      <c r="G52" s="2" t="s">
        <v>223</v>
      </c>
      <c r="I52" s="2" t="s">
        <v>35</v>
      </c>
    </row>
    <row r="53" spans="7:9" x14ac:dyDescent="0.2">
      <c r="I53" s="2" t="s">
        <v>27</v>
      </c>
    </row>
    <row r="55" spans="7:9" ht="15" x14ac:dyDescent="0.25">
      <c r="I55" s="38" t="str">
        <f>I8</f>
        <v>Intercalaire</v>
      </c>
    </row>
    <row r="56" spans="7:9" x14ac:dyDescent="0.2">
      <c r="I56" s="39" t="s">
        <v>79</v>
      </c>
    </row>
    <row r="57" spans="7:9" x14ac:dyDescent="0.2">
      <c r="I57" s="2" t="s">
        <v>21</v>
      </c>
    </row>
    <row r="58" spans="7:9" x14ac:dyDescent="0.2">
      <c r="I58" s="2" t="s">
        <v>22</v>
      </c>
    </row>
    <row r="59" spans="7:9" x14ac:dyDescent="0.2">
      <c r="I59" s="2" t="s">
        <v>36</v>
      </c>
    </row>
    <row r="60" spans="7:9" x14ac:dyDescent="0.2">
      <c r="I60" s="2" t="s">
        <v>27</v>
      </c>
    </row>
    <row r="62" spans="7:9" ht="15" x14ac:dyDescent="0.25">
      <c r="I62" s="38" t="str">
        <f>I9</f>
        <v>Palette</v>
      </c>
    </row>
    <row r="63" spans="7:9" x14ac:dyDescent="0.2">
      <c r="I63" s="39" t="s">
        <v>79</v>
      </c>
    </row>
    <row r="64" spans="7:9" x14ac:dyDescent="0.2">
      <c r="I64" s="2" t="s">
        <v>38</v>
      </c>
    </row>
    <row r="65" spans="7:11" ht="15" x14ac:dyDescent="0.25">
      <c r="G65" s="38" t="str">
        <f>G9</f>
        <v>Other - specify the material class here:</v>
      </c>
      <c r="I65" s="2" t="s">
        <v>25</v>
      </c>
    </row>
    <row r="66" spans="7:11" x14ac:dyDescent="0.2">
      <c r="G66" s="39" t="s">
        <v>241</v>
      </c>
      <c r="I66" s="2" t="s">
        <v>26</v>
      </c>
    </row>
    <row r="67" spans="7:11" x14ac:dyDescent="0.2">
      <c r="G67" s="2" t="s">
        <v>242</v>
      </c>
      <c r="I67" s="2" t="s">
        <v>27</v>
      </c>
    </row>
    <row r="69" spans="7:11" ht="15" x14ac:dyDescent="0.25">
      <c r="I69" s="38" t="s">
        <v>39</v>
      </c>
    </row>
    <row r="70" spans="7:11" ht="15" x14ac:dyDescent="0.25">
      <c r="G70" s="38" t="s">
        <v>243</v>
      </c>
      <c r="I70" s="39" t="s">
        <v>79</v>
      </c>
    </row>
    <row r="71" spans="7:11" x14ac:dyDescent="0.2">
      <c r="G71" s="39" t="s">
        <v>216</v>
      </c>
      <c r="I71" s="2" t="s">
        <v>27</v>
      </c>
    </row>
    <row r="72" spans="7:11" x14ac:dyDescent="0.2">
      <c r="G72" s="2" t="s">
        <v>223</v>
      </c>
      <c r="I72" s="2" t="s">
        <v>40</v>
      </c>
      <c r="K72" s="2" t="e" cm="1">
        <f t="array" ref="K72">_xlfn.SWITCH(#REF!,Listes!$G$11,Listes!$G$12:$G$19,Listes!$G$21,Listes!$G$22:$G$25,Listes!$G$27,Listes!$G$28:$G$31,Listes!$G$33,Listes!$G$34:$G$37,Listes!$G$39,Listes!$G$40:$G$52,Listes!$G$65,Listes!$G$66:$G$67,Listes!$G$71:$G$103)</f>
        <v>#REF!</v>
      </c>
    </row>
    <row r="73" spans="7:11" x14ac:dyDescent="0.2">
      <c r="G73" s="2" t="s">
        <v>217</v>
      </c>
      <c r="I73" s="2" t="s">
        <v>41</v>
      </c>
    </row>
    <row r="74" spans="7:11" x14ac:dyDescent="0.2">
      <c r="G74" s="2" t="s">
        <v>218</v>
      </c>
      <c r="I74" s="2" t="s">
        <v>42</v>
      </c>
    </row>
    <row r="75" spans="7:11" x14ac:dyDescent="0.2">
      <c r="G75" s="2" t="s">
        <v>219</v>
      </c>
      <c r="I75" s="2" t="s">
        <v>43</v>
      </c>
    </row>
    <row r="76" spans="7:11" x14ac:dyDescent="0.2">
      <c r="G76" s="2" t="s">
        <v>220</v>
      </c>
      <c r="I76" s="2" t="s">
        <v>44</v>
      </c>
      <c r="K76" s="2" t="e" cm="1">
        <f t="array" ref="K76">IF(#REF!=Listes!$G$11,Listes!$G$12:$G$19,IF(#REF!=Listes!$G$21,Listes!$G$22:$G$25,IF(#REF!=Listes!$G$27,Listes!$G$28:$G$31,IF(#REF!=Listes!$G$33,Listes!$G$34:$G$37,IF(#REF!=Listes!$G$39,Listes!$G$40:$G$52,IF(#REF!=Listes!$G$65,Listes!$G$66:$G$67,Listes!$G$71:$G$103))))))</f>
        <v>#REF!</v>
      </c>
    </row>
    <row r="77" spans="7:11" x14ac:dyDescent="0.2">
      <c r="G77" s="2" t="s">
        <v>221</v>
      </c>
      <c r="I77" s="2" t="s">
        <v>45</v>
      </c>
    </row>
    <row r="78" spans="7:11" x14ac:dyDescent="0.2">
      <c r="G78" s="2" t="s">
        <v>222</v>
      </c>
      <c r="I78" s="2" t="s">
        <v>46</v>
      </c>
    </row>
    <row r="79" spans="7:11" x14ac:dyDescent="0.2">
      <c r="G79" s="2" t="s">
        <v>224</v>
      </c>
      <c r="I79" s="2" t="s">
        <v>47</v>
      </c>
    </row>
    <row r="80" spans="7:11" x14ac:dyDescent="0.2">
      <c r="G80" s="2" t="s">
        <v>225</v>
      </c>
      <c r="I80" s="2" t="s">
        <v>48</v>
      </c>
    </row>
    <row r="81" spans="7:9" x14ac:dyDescent="0.2">
      <c r="G81" s="2" t="s">
        <v>226</v>
      </c>
      <c r="I81" s="2" t="s">
        <v>49</v>
      </c>
    </row>
    <row r="82" spans="7:9" x14ac:dyDescent="0.2">
      <c r="G82" s="2" t="s">
        <v>227</v>
      </c>
      <c r="I82" s="2" t="s">
        <v>50</v>
      </c>
    </row>
    <row r="83" spans="7:9" x14ac:dyDescent="0.2">
      <c r="G83" s="2" t="s">
        <v>228</v>
      </c>
      <c r="I83" s="2" t="s">
        <v>51</v>
      </c>
    </row>
    <row r="84" spans="7:9" x14ac:dyDescent="0.2">
      <c r="G84" s="2" t="s">
        <v>229</v>
      </c>
      <c r="I84" s="2" t="s">
        <v>52</v>
      </c>
    </row>
    <row r="85" spans="7:9" x14ac:dyDescent="0.2">
      <c r="G85" s="2" t="s">
        <v>279</v>
      </c>
      <c r="I85" s="2" t="s">
        <v>53</v>
      </c>
    </row>
    <row r="86" spans="7:9" x14ac:dyDescent="0.2">
      <c r="G86" s="2" t="s">
        <v>280</v>
      </c>
      <c r="I86" s="2" t="s">
        <v>54</v>
      </c>
    </row>
    <row r="87" spans="7:9" x14ac:dyDescent="0.2">
      <c r="G87" s="2" t="s">
        <v>281</v>
      </c>
      <c r="I87" s="2" t="s">
        <v>55</v>
      </c>
    </row>
    <row r="88" spans="7:9" x14ac:dyDescent="0.2">
      <c r="G88" s="2" t="s">
        <v>282</v>
      </c>
      <c r="I88" s="2" t="s">
        <v>56</v>
      </c>
    </row>
    <row r="89" spans="7:9" x14ac:dyDescent="0.2">
      <c r="G89" s="2" t="s">
        <v>283</v>
      </c>
      <c r="I89" s="2" t="s">
        <v>57</v>
      </c>
    </row>
    <row r="90" spans="7:9" x14ac:dyDescent="0.2">
      <c r="G90" s="2" t="s">
        <v>284</v>
      </c>
      <c r="I90" s="2" t="s">
        <v>58</v>
      </c>
    </row>
    <row r="91" spans="7:9" x14ac:dyDescent="0.2">
      <c r="G91" s="2" t="s">
        <v>285</v>
      </c>
      <c r="I91" s="2" t="s">
        <v>59</v>
      </c>
    </row>
    <row r="92" spans="7:9" x14ac:dyDescent="0.2">
      <c r="G92" s="2" t="s">
        <v>286</v>
      </c>
      <c r="I92" s="2" t="s">
        <v>60</v>
      </c>
    </row>
    <row r="93" spans="7:9" x14ac:dyDescent="0.2">
      <c r="G93" s="2" t="s">
        <v>287</v>
      </c>
      <c r="I93" s="2" t="s">
        <v>61</v>
      </c>
    </row>
    <row r="94" spans="7:9" x14ac:dyDescent="0.2">
      <c r="G94" s="2" t="s">
        <v>288</v>
      </c>
      <c r="I94" s="2" t="s">
        <v>62</v>
      </c>
    </row>
    <row r="95" spans="7:9" x14ac:dyDescent="0.2">
      <c r="G95" s="2" t="s">
        <v>289</v>
      </c>
      <c r="I95" s="2" t="s">
        <v>63</v>
      </c>
    </row>
    <row r="96" spans="7:9" x14ac:dyDescent="0.2">
      <c r="G96" s="2" t="s">
        <v>290</v>
      </c>
      <c r="I96" s="2" t="s">
        <v>64</v>
      </c>
    </row>
    <row r="97" spans="7:9" x14ac:dyDescent="0.2">
      <c r="G97" s="2" t="s">
        <v>291</v>
      </c>
      <c r="I97" s="2" t="s">
        <v>65</v>
      </c>
    </row>
    <row r="98" spans="7:9" x14ac:dyDescent="0.2">
      <c r="G98" s="2" t="s">
        <v>292</v>
      </c>
      <c r="I98" s="2" t="s">
        <v>66</v>
      </c>
    </row>
    <row r="99" spans="7:9" x14ac:dyDescent="0.2">
      <c r="G99" s="2" t="s">
        <v>293</v>
      </c>
      <c r="I99" s="2" t="s">
        <v>67</v>
      </c>
    </row>
    <row r="100" spans="7:9" x14ac:dyDescent="0.2">
      <c r="G100" s="2" t="s">
        <v>280</v>
      </c>
      <c r="I100" s="2" t="s">
        <v>68</v>
      </c>
    </row>
    <row r="101" spans="7:9" x14ac:dyDescent="0.2">
      <c r="G101" s="2" t="s">
        <v>294</v>
      </c>
      <c r="I101" s="2" t="s">
        <v>69</v>
      </c>
    </row>
    <row r="102" spans="7:9" x14ac:dyDescent="0.2">
      <c r="G102" s="2" t="s">
        <v>295</v>
      </c>
      <c r="I102" s="2" t="s">
        <v>70</v>
      </c>
    </row>
    <row r="103" spans="7:9" x14ac:dyDescent="0.2">
      <c r="G103" s="2" t="s">
        <v>296</v>
      </c>
      <c r="I103" s="2" t="s">
        <v>71</v>
      </c>
    </row>
    <row r="104" spans="7:9" x14ac:dyDescent="0.2">
      <c r="G104" s="2" t="s">
        <v>297</v>
      </c>
      <c r="I104" s="2" t="s">
        <v>72</v>
      </c>
    </row>
    <row r="105" spans="7:9" x14ac:dyDescent="0.2">
      <c r="G105" s="2" t="s">
        <v>239</v>
      </c>
    </row>
    <row r="106" spans="7:9" x14ac:dyDescent="0.2">
      <c r="G106" s="2" t="s">
        <v>240</v>
      </c>
    </row>
  </sheetData>
  <sortState xmlns:xlrd2="http://schemas.microsoft.com/office/spreadsheetml/2017/richdata2" ref="G41:G54">
    <sortCondition ref="G41:G54"/>
  </sortState>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99BDE-AAC3-40CC-911D-C89899338D88}">
  <sheetPr codeName="Feuil1"/>
  <dimension ref="A1:A2"/>
  <sheetViews>
    <sheetView workbookViewId="0">
      <selection activeCell="C14" sqref="C14"/>
    </sheetView>
  </sheetViews>
  <sheetFormatPr baseColWidth="10" defaultColWidth="10.85546875" defaultRowHeight="15" x14ac:dyDescent="0.25"/>
  <sheetData>
    <row r="1" spans="1:1" x14ac:dyDescent="0.25">
      <c r="A1" t="s">
        <v>81</v>
      </c>
    </row>
    <row r="2" spans="1:1" x14ac:dyDescent="0.25">
      <c r="A2" t="s">
        <v>111</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A5A95BAD2F59D45B6EED83DD4FF5678" ma:contentTypeVersion="15" ma:contentTypeDescription="Crée un document." ma:contentTypeScope="" ma:versionID="39d3cfb7b0bca6ac3fa55f9e64ae3391">
  <xsd:schema xmlns:xsd="http://www.w3.org/2001/XMLSchema" xmlns:xs="http://www.w3.org/2001/XMLSchema" xmlns:p="http://schemas.microsoft.com/office/2006/metadata/properties" xmlns:ns2="bcb01eeb-cceb-41df-92ee-107fb8c093ea" xmlns:ns3="79b60f93-c85e-4605-8932-d2bf716b3627" xmlns:ns4="26a4850b-4733-4947-8723-079cfc15800f" targetNamespace="http://schemas.microsoft.com/office/2006/metadata/properties" ma:root="true" ma:fieldsID="d437834a8670878f862599e65471b473" ns2:_="" ns3:_="" ns4:_="">
    <xsd:import namespace="bcb01eeb-cceb-41df-92ee-107fb8c093ea"/>
    <xsd:import namespace="79b60f93-c85e-4605-8932-d2bf716b3627"/>
    <xsd:import namespace="26a4850b-4733-4947-8723-079cfc15800f"/>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MediaServiceOCR" minOccurs="0"/>
                <xsd:element ref="ns2:MediaLengthInSeconds"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cb01eeb-cceb-41df-92ee-107fb8c093e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Balises d’images" ma:readOnly="false" ma:fieldId="{5cf76f15-5ced-4ddc-b409-7134ff3c332f}" ma:taxonomyMulti="true" ma:sspId="b7c391fc-9682-41dc-be5b-872783f5ce74"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79b60f93-c85e-4605-8932-d2bf716b3627" elementFormDefault="qualified">
    <xsd:import namespace="http://schemas.microsoft.com/office/2006/documentManagement/types"/>
    <xsd:import namespace="http://schemas.microsoft.com/office/infopath/2007/PartnerControls"/>
    <xsd:element name="SharedWithUsers" ma:index="14"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Partagé avec dé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6a4850b-4733-4947-8723-079cfc15800f"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cdd8c47c-ff0e-47fa-8765-6c5e0a88fffb}" ma:internalName="TaxCatchAll" ma:showField="CatchAllData" ma:web="79b60f93-c85e-4605-8932-d2bf716b362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26a4850b-4733-4947-8723-079cfc15800f" xsi:nil="true"/>
    <lcf76f155ced4ddcb4097134ff3c332f xmlns="bcb01eeb-cceb-41df-92ee-107fb8c093ea">
      <Terms xmlns="http://schemas.microsoft.com/office/infopath/2007/PartnerControls"/>
    </lcf76f155ced4ddcb4097134ff3c332f>
  </documentManagement>
</p:properties>
</file>

<file path=customXml/item4.xml>��< ? x m l   v e r s i o n = " 1 . 0 "   e n c o d i n g = " u t f - 1 6 " ? > < D a t a M a s h u p   x m l n s = " h t t p : / / s c h e m a s . m i c r o s o f t . c o m / D a t a M a s h u p " > A A A A A M I D A A B Q S w M E F A A C A A g A C q X r V A 3 N 8 R 6 l A A A A 9 w A A A B I A H A B D b 2 5 m a W c v U G F j a 2 F n Z S 5 4 b W w g o h g A K K A U A A A A A A A A A A A A A A A A A A A A A A A A A A A A h Y 9 L C s I w G I S v U r J v X i J I + Z s i 3 V o Q B H E b 0 r Q G 2 1 T S 1 P R u L j y S V 7 C i V X c u Z + Y b m L l f b 5 C N b R N d t O t N Z 1 P E M E W R t q o r j a 1 T N P g q X q F M w F a q k 6 x 1 N M G 2 T 8 b e p O j o / T k h J I S A w w J 3 r i a c U k Y O x W a n j r q V s b G 9 l 1 Z p 9 G m V / 1 t I w P 4 1 R n D M 6 B I z z j m m Q G Y X C m O / B J 8 G P 9 M f E / K h 8 Y P T o n J x v g Y y S y D v E + I B U E s D B B Q A A g A I A A q l 6 1 Q 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K p e t U p g C 6 K L s A A A D 9 A A A A E w A c A E Z v c m 1 1 b G F z L 1 N l Y 3 R p b 2 4 x L m 0 g o h g A K K A U A A A A A A A A A A A A A A A A A A A A A A A A A A A A b Y 6 x C o N A D I Z 3 w X c I 1 8 W C l N a O 4 i Q d 2 0 W h g z i c G u l R 7 1 J y J 1 j E 9 2 m f o y 9 W R b o 1 S y D 5 8 3 2 x W D t F B r K 1 H 2 L f 8 z 1 7 k 4 w N 5 J J V G + 2 j C B L o 0 P k e z J V R z z X O k 9 N Q Y 7 d L e 2 Y 0 7 k p 8 r 4 j u w X Y s L l J j I n 7 H R 1 F O R U r G z a k y X B k b k T 8 f C J o a 1 a r P W 8 y 0 X F Y d 7 n K W x r b E O q W u 1 2 Z J 2 W A 1 h u M o z t K p z 4 v R i h D c Q n A 4 u C m E c b X B 8 u t v Z X p d I U / T 1 v e U + a + N v 1 B L A Q I t A B Q A A g A I A A q l 6 1 Q N z f E e p Q A A A P c A A A A S A A A A A A A A A A A A A A A A A A A A A A B D b 2 5 m a W c v U G F j a 2 F n Z S 5 4 b W x Q S w E C L Q A U A A I A C A A K p e t U D 8 r p q 6 Q A A A D p A A A A E w A A A A A A A A A A A A A A A A D x A A A A W 0 N v b n R l b n R f V H l w Z X N d L n h t b F B L A Q I t A B Q A A g A I A A q l 6 1 S m A L o o u w A A A P 0 A A A A T A A A A A A A A A A A A A A A A A O I B A A B G b 3 J t d W x h c y 9 T Z W N 0 a W 9 u M S 5 t U E s F B g A A A A A D A A M A w g A A A O o 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r c I A A A A A A A A l Q g 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1 R h c m l m M j A y M 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B Z G R l Z F R v R G F 0 Y U 1 v Z G V s I i B W Y W x 1 Z T 0 i b D A i I C 8 + P E V u d H J 5 I F R 5 c G U 9 I k Z p b G x D b 3 V u d C I g V m F s d W U 9 I m w y O S I g L z 4 8 R W 5 0 c n k g V H l w Z T 0 i R m l s b E V y c m 9 y Q 2 9 k Z S I g V m F s d W U 9 I n N V b m t u b 3 d u I i A v P j x F b n R y e S B U e X B l P S J G a W x s R X J y b 3 J D b 3 V u d C I g V m F s d W U 9 I m w w I i A v P j x F b n R y e S B U e X B l P S J G a W x s T G F z d F V w Z G F 0 Z W Q i I F Z h b H V l P S J k M j A y M i 0 w N y 0 x M l Q w M D o 0 M D o w N y 4 w M j I w N j Y 2 W i I g L z 4 8 R W 5 0 c n k g V H l w Z T 0 i R m l s b E N v b H V t b l R 5 c G V z I i B W Y W x 1 Z T 0 i c 0 J n V T 0 i I C 8 + P E V u d H J 5 I F R 5 c G U 9 I k Z p b G x D b 2 x 1 b W 5 O Y W 1 l c y I g V m F s d W U 9 I n N b J n F 1 b 3 Q 7 T W F 0 a c O o c m V z J n F 1 b 3 Q 7 L C Z x d W 9 0 O 1 R h c m l m I D I w M j I m c X V v d D t d I i A v P j x F b n R y e S B U e X B l P S J G a W x s U 3 R h d H V z I i B W Y W x 1 Z T 0 i c 0 N v b X B s Z X R l I i A v P j x F b n R y e S B U e X B l P S J S Z W x h d G l v b n N o a X B J b m Z v Q 2 9 u d G F p b m V y I i B W Y W x 1 Z T 0 i c 3 s m c X V v d D t j b 2 x 1 b W 5 D b 3 V u d C Z x d W 9 0 O z o y L C Z x d W 9 0 O 2 t l e U N v b H V t b k 5 h b W V z J n F 1 b 3 Q 7 O l t d L C Z x d W 9 0 O 3 F 1 Z X J 5 U m V s Y X R p b 2 5 z a G l w c y Z x d W 9 0 O z p b X S w m c X V v d D t j b 2 x 1 b W 5 J Z G V u d G l 0 a W V z J n F 1 b 3 Q 7 O l s m c X V v d D t T Z W N 0 a W 9 u M S 9 U Y X J p Z j I w M j I v Q X V 0 b 1 J l b W 9 2 Z W R D b 2 x 1 b W 5 z M S 5 7 T W F 0 a c O o c m V z L D B 9 J n F 1 b 3 Q 7 L C Z x d W 9 0 O 1 N l Y 3 R p b 2 4 x L 1 R h c m l m M j A y M i 9 B d X R v U m V t b 3 Z l Z E N v b H V t b n M x L n t U Y X J p Z i A y M D I y L D F 9 J n F 1 b 3 Q 7 X S w m c X V v d D t D b 2 x 1 b W 5 D b 3 V u d C Z x d W 9 0 O z o y L C Z x d W 9 0 O 0 t l e U N v b H V t b k 5 h b W V z J n F 1 b 3 Q 7 O l t d L C Z x d W 9 0 O 0 N v b H V t b k l k Z W 5 0 a X R p Z X M m c X V v d D s 6 W y Z x d W 9 0 O 1 N l Y 3 R p b 2 4 x L 1 R h c m l m M j A y M i 9 B d X R v U m V t b 3 Z l Z E N v b H V t b n M x L n t N Y X R p w 6 h y Z X M s M H 0 m c X V v d D s s J n F 1 b 3 Q 7 U 2 V j d G l v b j E v V G F y a W Y y M D I y L 0 F 1 d G 9 S Z W 1 v d m V k Q 2 9 s d W 1 u c z E u e 1 R h c m l m I D I w M j I s M X 0 m c X V v d D t d L C Z x d W 9 0 O 1 J l b G F 0 a W 9 u c 2 h p c E l u Z m 8 m c X V v d D s 6 W 1 1 9 I i A v P j w v U 3 R h Y m x l R W 5 0 c m l l c z 4 8 L 0 l 0 Z W 0 + P E l 0 Z W 0 + P E l 0 Z W 1 M b 2 N h d G l v b j 4 8 S X R l b V R 5 c G U + R m 9 y b X V s Y T w v S X R l b V R 5 c G U + P E l 0 Z W 1 Q Y X R o P l N l Y 3 R p b 2 4 x L 1 R h c m l m M j A y M i 9 T b 3 V y Y 2 U 8 L 0 l 0 Z W 1 Q Y X R o P j w v S X R l b U x v Y 2 F 0 a W 9 u P j x T d G F i b G V F b n R y a W V z I C 8 + P C 9 J d G V t P j x J d G V t P j x J d G V t T G 9 j Y X R p b 2 4 + P E l 0 Z W 1 U e X B l P k Z v c m 1 1 b G E 8 L 0 l 0 Z W 1 U e X B l P j x J d G V t U G F 0 a D 5 T Z W N 0 a W 9 u M S 9 U Y X J p Z j I w M j I v V H l w Z S U y M G 1 v Z G l m a S V D M y V B O T w v S X R l b V B h d G g + P C 9 J d G V t T G 9 j Y X R p b 2 4 + P F N 0 Y W J s Z U V u d H J p Z X M g L z 4 8 L 0 l 0 Z W 0 + P C 9 J d G V t c z 4 8 L 0 x v Y 2 F s U G F j a 2 F n Z U 1 l d G F k Y X R h R m l s Z T 4 W A A A A U E s F B g A A A A A A A A A A A A A A A A A A A A A A A N o A A A A B A A A A 0 I y d 3 w E V 0 R G M e g D A T 8 K X 6 w E A A A C C G j j w k H M e Q o u s z Q V W O f a M A A A A A A I A A A A A A A N m A A D A A A A A E A A A A C 5 U W V u v B v u G q g 2 N x u + L 0 Y U A A A A A B I A A A K A A A A A Q A A A A b N 9 t A q z K x N M z + a K / Q Z 5 P x 1 A A A A C G D k u e T p K 5 s L n l D 3 9 A b c 5 Z v b j G I b i z v E V b b I + D b e q X L O J v F x p h p b O h 9 A V 0 B U V R 8 / M t 8 a N V 1 D L Z X S G D C Y L k y D s n s 0 + F g z h D 1 K 8 r z D F U 5 y G h R B Q A A A C j s n 9 O Y z K O J n v Z x H e p 6 P N w T u 7 d 7 g = = < / D a t a M a s h u p > 
</file>

<file path=customXml/itemProps1.xml><?xml version="1.0" encoding="utf-8"?>
<ds:datastoreItem xmlns:ds="http://schemas.openxmlformats.org/officeDocument/2006/customXml" ds:itemID="{D207625A-A8F3-40A6-9575-814C471F59C2}">
  <ds:schemaRefs>
    <ds:schemaRef ds:uri="http://schemas.microsoft.com/sharepoint/v3/contenttype/forms"/>
  </ds:schemaRefs>
</ds:datastoreItem>
</file>

<file path=customXml/itemProps2.xml><?xml version="1.0" encoding="utf-8"?>
<ds:datastoreItem xmlns:ds="http://schemas.openxmlformats.org/officeDocument/2006/customXml" ds:itemID="{12818303-6191-4722-9C6C-11056E71F22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cb01eeb-cceb-41df-92ee-107fb8c093ea"/>
    <ds:schemaRef ds:uri="79b60f93-c85e-4605-8932-d2bf716b3627"/>
    <ds:schemaRef ds:uri="26a4850b-4733-4947-8723-079cfc15800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F759423-F492-47E5-8E66-0773F6C29FFD}">
  <ds:schemaRefs>
    <ds:schemaRef ds:uri="http://purl.org/dc/dcmitype/"/>
    <ds:schemaRef ds:uri="http://schemas.microsoft.com/office/2006/documentManagement/types"/>
    <ds:schemaRef ds:uri="http://schemas.microsoft.com/office/2006/metadata/properties"/>
    <ds:schemaRef ds:uri="http://purl.org/dc/elements/1.1/"/>
    <ds:schemaRef ds:uri="79b60f93-c85e-4605-8932-d2bf716b3627"/>
    <ds:schemaRef ds:uri="bcb01eeb-cceb-41df-92ee-107fb8c093ea"/>
    <ds:schemaRef ds:uri="http://purl.org/dc/terms/"/>
    <ds:schemaRef ds:uri="http://schemas.microsoft.com/office/infopath/2007/PartnerControls"/>
    <ds:schemaRef ds:uri="http://schemas.openxmlformats.org/package/2006/metadata/core-properties"/>
    <ds:schemaRef ds:uri="26a4850b-4733-4947-8723-079cfc15800f"/>
    <ds:schemaRef ds:uri="http://www.w3.org/XML/1998/namespace"/>
  </ds:schemaRefs>
</ds:datastoreItem>
</file>

<file path=customXml/itemProps4.xml><?xml version="1.0" encoding="utf-8"?>
<ds:datastoreItem xmlns:ds="http://schemas.openxmlformats.org/officeDocument/2006/customXml" ds:itemID="{97A4BFBB-823E-472A-9A85-A0F020A8B43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6</vt:i4>
      </vt:variant>
    </vt:vector>
  </HeadingPairs>
  <TitlesOfParts>
    <vt:vector size="6" baseType="lpstr">
      <vt:lpstr>Form</vt:lpstr>
      <vt:lpstr>Ecodesign actions</vt:lpstr>
      <vt:lpstr>Appendix A</vt:lpstr>
      <vt:lpstr>Appendix B</vt:lpstr>
      <vt:lpstr>Listes</vt:lpstr>
      <vt:lpstr>Version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Julien Martel</dc:creator>
  <cp:keywords/>
  <dc:description/>
  <cp:lastModifiedBy>Maxime Lemerise</cp:lastModifiedBy>
  <cp:revision/>
  <cp:lastPrinted>2021-06-16T21:04:52Z</cp:lastPrinted>
  <dcterms:created xsi:type="dcterms:W3CDTF">2019-10-23T12:14:42Z</dcterms:created>
  <dcterms:modified xsi:type="dcterms:W3CDTF">2022-07-13T01:32:19Z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0x0101001A5A95BAD2F59D45B6EED83DD4FF5678</vt:lpwstr>
  </property>
  <property fmtid="{D5CDD505-2E9C-101B-9397-08002B2CF9AE}" pid="3" name="MediaServiceImageTags">
    <vt:lpwstr/>
  </property>
</Properties>
</file>